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filterPrivacy="1" defaultThemeVersion="124226"/>
  <xr:revisionPtr revIDLastSave="280" documentId="13_ncr:1_{2B86E354-F780-45D1-942E-10D181CF870D}" xr6:coauthVersionLast="47" xr6:coauthVersionMax="47" xr10:uidLastSave="{DF445FD4-5F54-47E0-9FE0-BF5F06960E8F}"/>
  <bookViews>
    <workbookView xWindow="-120" yWindow="-120" windowWidth="29040" windowHeight="15720" xr2:uid="{00000000-000D-0000-FFFF-FFFF00000000}"/>
  </bookViews>
  <sheets>
    <sheet name="Пропозиція" sheetId="7" r:id="rId1"/>
  </sheets>
  <definedNames>
    <definedName name="_xlnm.Print_Area" localSheetId="0">Пропозиція!$A$1:$G$246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5" i="7" l="1"/>
  <c r="G225" i="7"/>
  <c r="G224" i="7"/>
  <c r="G223" i="7"/>
  <c r="G222" i="7"/>
  <c r="G221" i="7"/>
  <c r="G220" i="7"/>
  <c r="G219" i="7"/>
  <c r="G218" i="7"/>
  <c r="G217" i="7"/>
  <c r="G216" i="7"/>
  <c r="G215" i="7"/>
  <c r="G214" i="7"/>
  <c r="G213" i="7"/>
  <c r="G212" i="7"/>
  <c r="G210" i="7"/>
  <c r="G209" i="7"/>
  <c r="G208" i="7"/>
  <c r="G207" i="7"/>
  <c r="G206" i="7"/>
  <c r="G205" i="7"/>
  <c r="G204" i="7"/>
  <c r="G203" i="7"/>
  <c r="G202" i="7"/>
  <c r="G201" i="7"/>
  <c r="G200" i="7"/>
  <c r="G199" i="7"/>
  <c r="G198" i="7"/>
  <c r="G197" i="7"/>
  <c r="G195" i="7"/>
  <c r="G194" i="7"/>
  <c r="G193" i="7"/>
  <c r="G192" i="7"/>
  <c r="G190" i="7"/>
  <c r="G189" i="7"/>
  <c r="G188" i="7"/>
  <c r="G187" i="7"/>
  <c r="G186" i="7"/>
  <c r="G185" i="7"/>
  <c r="G184" i="7"/>
  <c r="G183" i="7"/>
  <c r="G182" i="7"/>
  <c r="G181" i="7"/>
  <c r="G180" i="7"/>
  <c r="G179" i="7"/>
  <c r="G178" i="7"/>
  <c r="G177" i="7"/>
  <c r="G176" i="7"/>
  <c r="G175" i="7"/>
  <c r="G174" i="7"/>
  <c r="G173" i="7"/>
  <c r="G172" i="7"/>
  <c r="G171" i="7"/>
  <c r="G170" i="7"/>
  <c r="G169" i="7"/>
  <c r="G168" i="7"/>
  <c r="G167" i="7"/>
  <c r="G166" i="7"/>
  <c r="A166" i="7"/>
  <c r="A167" i="7" s="1"/>
  <c r="A168" i="7" s="1"/>
  <c r="A169" i="7" s="1"/>
  <c r="A170" i="7" s="1"/>
  <c r="A171" i="7" s="1"/>
  <c r="A172" i="7" s="1"/>
  <c r="A173" i="7" s="1"/>
  <c r="A174" i="7" s="1"/>
  <c r="A175" i="7" s="1"/>
  <c r="A176" i="7" s="1"/>
  <c r="A177" i="7" s="1"/>
  <c r="A178" i="7" s="1"/>
  <c r="A179" i="7" s="1"/>
  <c r="A180" i="7" s="1"/>
  <c r="A181" i="7" s="1"/>
  <c r="A182" i="7" s="1"/>
  <c r="A183" i="7" s="1"/>
  <c r="A184" i="7" s="1"/>
  <c r="A185" i="7" s="1"/>
  <c r="A186" i="7" s="1"/>
  <c r="A187" i="7" s="1"/>
  <c r="A188" i="7" s="1"/>
  <c r="A189" i="7" s="1"/>
  <c r="A190" i="7" s="1"/>
  <c r="G165" i="7"/>
  <c r="G163" i="7"/>
  <c r="G162" i="7"/>
  <c r="G161" i="7"/>
  <c r="G160" i="7"/>
  <c r="G159" i="7"/>
  <c r="G158" i="7"/>
  <c r="G157" i="7"/>
  <c r="G156" i="7"/>
  <c r="G155" i="7"/>
  <c r="G154" i="7"/>
  <c r="G153" i="7"/>
  <c r="G152" i="7"/>
  <c r="G151" i="7"/>
  <c r="G150" i="7"/>
  <c r="G149" i="7"/>
  <c r="G148" i="7"/>
  <c r="G147" i="7"/>
  <c r="A147" i="7"/>
  <c r="A148" i="7" s="1"/>
  <c r="A149" i="7" s="1"/>
  <c r="A150" i="7" s="1"/>
  <c r="A151" i="7" s="1"/>
  <c r="A152" i="7" s="1"/>
  <c r="A153" i="7" s="1"/>
  <c r="A154" i="7" s="1"/>
  <c r="A155" i="7" s="1"/>
  <c r="A156" i="7" s="1"/>
  <c r="A157" i="7" s="1"/>
  <c r="A158" i="7" s="1"/>
  <c r="A159" i="7" s="1"/>
  <c r="A160" i="7" s="1"/>
  <c r="A161" i="7" s="1"/>
  <c r="A162" i="7" s="1"/>
  <c r="A163" i="7" s="1"/>
  <c r="G146" i="7"/>
  <c r="G144" i="7"/>
  <c r="G143" i="7"/>
  <c r="G142" i="7"/>
  <c r="G141" i="7"/>
  <c r="G140" i="7"/>
  <c r="G139" i="7"/>
  <c r="G138" i="7"/>
  <c r="G137" i="7"/>
  <c r="G136" i="7"/>
  <c r="A136" i="7"/>
  <c r="A137" i="7" s="1"/>
  <c r="A138" i="7" s="1"/>
  <c r="A139" i="7" s="1"/>
  <c r="A140" i="7" s="1"/>
  <c r="A141" i="7" s="1"/>
  <c r="A142" i="7" s="1"/>
  <c r="A143" i="7" s="1"/>
  <c r="A144" i="7" s="1"/>
  <c r="G135" i="7"/>
  <c r="G133" i="7"/>
  <c r="G132" i="7"/>
  <c r="G131" i="7"/>
  <c r="G130" i="7"/>
  <c r="G129" i="7"/>
  <c r="G128" i="7"/>
  <c r="G127" i="7"/>
  <c r="E126" i="7"/>
  <c r="G126" i="7" s="1"/>
  <c r="A126" i="7"/>
  <c r="A127" i="7" s="1"/>
  <c r="A128" i="7" s="1"/>
  <c r="A129" i="7" s="1"/>
  <c r="A130" i="7" s="1"/>
  <c r="A131" i="7" s="1"/>
  <c r="A132" i="7" s="1"/>
  <c r="A133" i="7" s="1"/>
  <c r="G125" i="7"/>
  <c r="G123" i="7"/>
  <c r="G122" i="7"/>
  <c r="G121" i="7"/>
  <c r="G120" i="7"/>
  <c r="G119" i="7"/>
  <c r="G118" i="7"/>
  <c r="A118" i="7"/>
  <c r="A119" i="7" s="1"/>
  <c r="A120" i="7" s="1"/>
  <c r="A121" i="7" s="1"/>
  <c r="A122" i="7" s="1"/>
  <c r="A123" i="7" s="1"/>
  <c r="G117" i="7"/>
  <c r="G116" i="7"/>
  <c r="G113" i="7"/>
  <c r="G112" i="7"/>
  <c r="G111" i="7"/>
  <c r="G110" i="7"/>
  <c r="G109" i="7"/>
  <c r="G108" i="7"/>
  <c r="G107" i="7"/>
  <c r="G106" i="7"/>
  <c r="G105" i="7"/>
  <c r="G104" i="7"/>
  <c r="G103" i="7"/>
  <c r="G102" i="7"/>
  <c r="G101" i="7"/>
  <c r="G100" i="7"/>
  <c r="G99" i="7"/>
  <c r="G98" i="7"/>
  <c r="G97" i="7"/>
  <c r="G96" i="7"/>
  <c r="G95" i="7"/>
  <c r="G94" i="7"/>
  <c r="G93" i="7"/>
  <c r="G92" i="7"/>
  <c r="G91" i="7"/>
  <c r="G90" i="7"/>
  <c r="G89" i="7"/>
  <c r="G88" i="7"/>
  <c r="G87" i="7"/>
  <c r="G86" i="7"/>
  <c r="G85" i="7"/>
  <c r="G84" i="7"/>
  <c r="G83" i="7"/>
  <c r="G82" i="7"/>
  <c r="A82" i="7"/>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G81" i="7"/>
  <c r="G79" i="7"/>
  <c r="G77" i="7"/>
  <c r="G76" i="7"/>
  <c r="G75" i="7"/>
  <c r="E74" i="7"/>
  <c r="G74" i="7" s="1"/>
  <c r="G73" i="7"/>
  <c r="E72" i="7"/>
  <c r="G72" i="7" s="1"/>
  <c r="E71" i="7"/>
  <c r="G71" i="7" s="1"/>
  <c r="E70" i="7"/>
  <c r="G70" i="7" s="1"/>
  <c r="E69" i="7"/>
  <c r="G69" i="7" s="1"/>
  <c r="E68" i="7"/>
  <c r="G68" i="7" s="1"/>
  <c r="E67" i="7"/>
  <c r="G67" i="7" s="1"/>
  <c r="E66" i="7"/>
  <c r="G66" i="7" s="1"/>
  <c r="G65" i="7"/>
  <c r="G64" i="7"/>
  <c r="A64" i="7"/>
  <c r="A65" i="7" s="1"/>
  <c r="A66" i="7" s="1"/>
  <c r="A67" i="7" s="1"/>
  <c r="A68" i="7" s="1"/>
  <c r="A69" i="7" s="1"/>
  <c r="A70" i="7" s="1"/>
  <c r="A71" i="7" s="1"/>
  <c r="A72" i="7" s="1"/>
  <c r="A73" i="7" s="1"/>
  <c r="A74" i="7" s="1"/>
  <c r="A75" i="7" s="1"/>
  <c r="A76" i="7" s="1"/>
  <c r="A77" i="7" s="1"/>
  <c r="G63" i="7"/>
  <c r="G62" i="7"/>
  <c r="G61" i="7"/>
  <c r="G60" i="7"/>
  <c r="G59" i="7"/>
  <c r="G58" i="7"/>
  <c r="G57" i="7"/>
  <c r="G56" i="7"/>
  <c r="G55" i="7"/>
  <c r="G54" i="7"/>
  <c r="G53" i="7"/>
  <c r="G52" i="7"/>
  <c r="G51" i="7"/>
  <c r="G49" i="7"/>
  <c r="G48" i="7"/>
  <c r="G47" i="7"/>
  <c r="G46" i="7"/>
  <c r="G45" i="7"/>
  <c r="G44" i="7"/>
  <c r="G43" i="7"/>
  <c r="G42" i="7"/>
  <c r="G41" i="7"/>
  <c r="G40" i="7"/>
  <c r="G38" i="7"/>
  <c r="G37" i="7"/>
  <c r="G36" i="7"/>
  <c r="G35" i="7"/>
  <c r="G34" i="7"/>
  <c r="E33" i="7"/>
  <c r="G33" i="7" s="1"/>
  <c r="G32" i="7"/>
  <c r="G31" i="7"/>
  <c r="G30" i="7"/>
  <c r="E29" i="7"/>
  <c r="G29" i="7" s="1"/>
  <c r="G28" i="7"/>
  <c r="G26" i="7"/>
  <c r="G25" i="7"/>
  <c r="G24" i="7"/>
  <c r="G23" i="7"/>
  <c r="G22" i="7"/>
  <c r="G21" i="7"/>
  <c r="G20" i="7"/>
  <c r="G19" i="7"/>
  <c r="G18" i="7"/>
  <c r="G17" i="7"/>
  <c r="G16" i="7"/>
  <c r="G226" i="7" l="1"/>
</calcChain>
</file>

<file path=xl/sharedStrings.xml><?xml version="1.0" encoding="utf-8"?>
<sst xmlns="http://schemas.openxmlformats.org/spreadsheetml/2006/main" count="445" uniqueCount="181">
  <si>
    <t>Форма цінової пропозиції</t>
  </si>
  <si>
    <t>Відомості про підприємство</t>
  </si>
  <si>
    <t>Повне найменування учасника – суб’єкта господарювання</t>
  </si>
  <si>
    <t>Ідентифікаційний код за ЄДРПОУ або реєстраційний номер облікової картки платника податків</t>
  </si>
  <si>
    <t>Реквізити (адреса - юридична та фактична, телефон, факс, телефон для контактів, e-mail, розрахунковий рахунок)</t>
  </si>
  <si>
    <t>Відомості про особу (осіб), які уповноважені представляти інтереси Учасника</t>
  </si>
  <si>
    <t>(Прізвище, ім’я, по батькові, посада, контактний телефон).</t>
  </si>
  <si>
    <t>№ п/п</t>
  </si>
  <si>
    <t>Технічні характеристики та опис</t>
  </si>
  <si>
    <t>Кількість</t>
  </si>
  <si>
    <r>
      <t xml:space="preserve">Ціна,  за одиницю, 
</t>
    </r>
    <r>
      <rPr>
        <i/>
        <sz val="12"/>
        <color theme="1"/>
        <rFont val="Times New Roman"/>
        <family val="1"/>
        <charset val="204"/>
      </rPr>
      <t>(з урахуванням всіх податків і зборів)</t>
    </r>
    <r>
      <rPr>
        <b/>
        <sz val="12"/>
        <color theme="1"/>
        <rFont val="Times New Roman"/>
        <family val="1"/>
        <charset val="204"/>
      </rPr>
      <t xml:space="preserve"> *</t>
    </r>
  </si>
  <si>
    <r>
      <t xml:space="preserve">Вартість, грн., 
</t>
    </r>
    <r>
      <rPr>
        <i/>
        <sz val="12"/>
        <color theme="1"/>
        <rFont val="Times New Roman"/>
        <family val="1"/>
        <charset val="204"/>
      </rPr>
      <t>(з урахуванням всіх податків і зборів)</t>
    </r>
    <r>
      <rPr>
        <b/>
        <sz val="12"/>
        <color theme="1"/>
        <rFont val="Times New Roman"/>
        <family val="1"/>
        <charset val="204"/>
      </rPr>
      <t xml:space="preserve"> *</t>
    </r>
  </si>
  <si>
    <t>Всього вартість пропозиції, грн*</t>
  </si>
  <si>
    <t>Ми погоджуємося з умовами, що Замовник має право розділити дану закупівлю між декількома постачальниками за умови наявності більш вигідних умов на різні позиції.</t>
  </si>
  <si>
    <r>
      <t>Ми погоджуємося з умовами, що Ви можете відхилити нашу чи всі надані пропозиції, та розуміємо, що Ви не обмежені у прийнятті будь-якої іншої пропозиції з більш вигідними для Вас умовами.</t>
    </r>
    <r>
      <rPr>
        <sz val="12"/>
        <color theme="1"/>
        <rFont val="Times New Roman"/>
        <family val="1"/>
        <charset val="204"/>
      </rPr>
      <t xml:space="preserve"> </t>
    </r>
  </si>
  <si>
    <t xml:space="preserve">Подаючи свою пропозицію ми підтверджуємо повну комплектацію та відповідність умовам зазначеним в Запиті. </t>
  </si>
  <si>
    <t>Учасники повинні надсилати цінові пропозиції з підписом і печаткою</t>
  </si>
  <si>
    <t xml:space="preserve">              Керівник організації/ФОП:____________________________ ( ____________________) </t>
  </si>
  <si>
    <t xml:space="preserve">                                  МП                                  підпис                               ПІБ </t>
  </si>
  <si>
    <t>Ми погоджуємось зафіксувати цінову пропозицію протягом 90 календарних днів з моменту подачі</t>
  </si>
  <si>
    <t>Додаток №2 до Запиту 3252MS</t>
  </si>
  <si>
    <r>
      <rPr>
        <b/>
        <i/>
        <sz val="12"/>
        <color theme="1"/>
        <rFont val="Times New Roman"/>
        <family val="1"/>
        <charset val="204"/>
      </rPr>
      <t>(Назва Учасника)</t>
    </r>
    <r>
      <rPr>
        <i/>
        <sz val="12"/>
        <color theme="1"/>
        <rFont val="Times New Roman"/>
        <family val="1"/>
        <charset val="204"/>
      </rPr>
      <t>,</t>
    </r>
    <r>
      <rPr>
        <sz val="12"/>
        <color theme="1"/>
        <rFont val="Times New Roman"/>
        <family val="1"/>
        <charset val="204"/>
      </rPr>
      <t xml:space="preserve"> надає свою пропозицію щодо участі в тендері на закупівлю послуги з виконання (будівельних) ремонтних робіт в м. Київ.</t>
    </r>
  </si>
  <si>
    <t>Одиниця вимір.</t>
  </si>
  <si>
    <t>Розділ 1. Відкритий  простір (кімнати 8, 13, 14, 15, 16)</t>
  </si>
  <si>
    <t>Демонтажні роботи</t>
  </si>
  <si>
    <t>Демонтаж обшивки стін з  ламінованого ДСП</t>
  </si>
  <si>
    <t>м2</t>
  </si>
  <si>
    <t>Демонтаж металопластикових перегородок</t>
  </si>
  <si>
    <t xml:space="preserve">Демонтаж дверних блоків в кам'яних стінах з відбиванням штукатурки в укосах  </t>
  </si>
  <si>
    <t>Демонтаж із збереженням  і монтаж металопластикових дверей</t>
  </si>
  <si>
    <t xml:space="preserve">Розбирання плінтусів  полівінілхлоридних </t>
  </si>
  <si>
    <t>м.п.</t>
  </si>
  <si>
    <t>Відбивання штукатурки, з урахуванням перевезення сміття 20 км</t>
  </si>
  <si>
    <t xml:space="preserve">Розбирання покриттів підлог з лінолеуму </t>
  </si>
  <si>
    <t>Демонтаж відкритої електропроводки</t>
  </si>
  <si>
    <t>м</t>
  </si>
  <si>
    <t>Демонтаж розеток, вимикачів</t>
  </si>
  <si>
    <t>шт</t>
  </si>
  <si>
    <t>Демонтаж світильників</t>
  </si>
  <si>
    <t>Демонтаж кондиціонерів із збереженням</t>
  </si>
  <si>
    <t>Демонтаж   інтернет проводки</t>
  </si>
  <si>
    <t>Підлога</t>
  </si>
  <si>
    <t>Улаштування покриття підлоги з  плит ОSB 15 мм</t>
  </si>
  <si>
    <t>Плита ОSB 15 мм</t>
  </si>
  <si>
    <t>Саморізи по дереву 4,8х90 мм</t>
  </si>
  <si>
    <t>Улаштування покриттів з лінолеуму насухо</t>
  </si>
  <si>
    <t>Пластикат полівінілхлоридний (шнур)</t>
  </si>
  <si>
    <t>Лiнолеум Tarkett зносостійкий</t>
  </si>
  <si>
    <t>Улаштування плінтусів полівінілхлоридних на шурупах</t>
  </si>
  <si>
    <t>Плінтуси для підлог (в комплекті зі з'єднувальними елементами)</t>
  </si>
  <si>
    <t>Дюбель-шуруп з пластмасовою пробкою 3,5х60 мм</t>
  </si>
  <si>
    <t>Монтаж алюмінієвих порожків</t>
  </si>
  <si>
    <t>Поріжок алюмінієвий</t>
  </si>
  <si>
    <t>Стеля</t>
  </si>
  <si>
    <t>Улаштування каркасу підвісних стель "Армстронг"</t>
  </si>
  <si>
    <t>Т-профіль Армстронг 3,6м</t>
  </si>
  <si>
    <t>Т-профіль Армстронг 0,6м</t>
  </si>
  <si>
    <t>Т-профіль Армстронг 1,2м</t>
  </si>
  <si>
    <t>Кутик металевий пристінний</t>
  </si>
  <si>
    <t>Підвіс універсальний для монтажу підвісної стелі</t>
  </si>
  <si>
    <t>Тяга к підвісу</t>
  </si>
  <si>
    <t>Дюбель 6х40 мм</t>
  </si>
  <si>
    <t>Укладання плит стельових в каркас стелі "Армстронг"</t>
  </si>
  <si>
    <t>Потолочная плита Prima Plain Tegular 24 600х600х15 мм</t>
  </si>
  <si>
    <t>Стіни</t>
  </si>
  <si>
    <t>Обробка антигрибковими сумішами стін</t>
  </si>
  <si>
    <t>Антисептик протигрибковий SchimmelSTOP BauGut</t>
  </si>
  <si>
    <t>л</t>
  </si>
  <si>
    <t>Поліпшене штукатурення поверхонь стін всередені будівлі цементно-вапняним або цементним розчином по каменю та бетону</t>
  </si>
  <si>
    <t>Штукатурка цементна Ceresit, 25кг</t>
  </si>
  <si>
    <t>кг</t>
  </si>
  <si>
    <t>Улаштування основи під штукатурку з  сітки</t>
  </si>
  <si>
    <t>Сітка штукатурна</t>
  </si>
  <si>
    <t>Шпаклювання стін мінеральною шпаклівкою (старт+фініш)</t>
  </si>
  <si>
    <t>Папір шліфувальний</t>
  </si>
  <si>
    <t>Шпаклівка мінеральна  Cerezit CT 29 ( або аналог)</t>
  </si>
  <si>
    <t>Ґрунтовка глибокого проникнення</t>
  </si>
  <si>
    <t>Поліпшене фарбування полівінілацетатними водоемульсійними сумішами стін по штукатурці (два шари)</t>
  </si>
  <si>
    <t>Фарба латексна інтер'єрна</t>
  </si>
  <si>
    <t>Улаштування обшивки коробів гіпсокартонними
 листами з кріпленням шурупами з улаштуванням металевого каркасу без утеплення</t>
  </si>
  <si>
    <t>Кутики штукатурні металеві оцинковані перфоровані</t>
  </si>
  <si>
    <t>Профіль CD</t>
  </si>
  <si>
    <t>Профіль UD-27</t>
  </si>
  <si>
    <t>Дюбель 6х60</t>
  </si>
  <si>
    <t>Шуруп самонарізний TN 25мм</t>
  </si>
  <si>
    <t>Шурупи самонарізнi LN 3,5х9,5мм</t>
  </si>
  <si>
    <t>Стрічки армувальні</t>
  </si>
  <si>
    <t>Шпаклiвка FUGENFULLER</t>
  </si>
  <si>
    <t>Гiпсокартон стіновий Knauf 12.5х2500х1200 мм</t>
  </si>
  <si>
    <t>Монтаж  точок Wi-fi</t>
  </si>
  <si>
    <t>Установлення перфорованих штукатурних кутиків</t>
  </si>
  <si>
    <t>Двері</t>
  </si>
  <si>
    <t>Монтаж  дверного блоку двійного, ПВХ, колір Дуб</t>
  </si>
  <si>
    <t>Електрика</t>
  </si>
  <si>
    <t>Заміна штепсельних розеток утопленого типу при схованій проводці</t>
  </si>
  <si>
    <t>Заміна вимикачів неутопленого типу при схованій проводці 2-клавішних</t>
  </si>
  <si>
    <t>Коробка монтажна для вимикачів та розеток</t>
  </si>
  <si>
    <t>Вимикач двоклавішний Shneider Electric Asfora з підсвіткою білий</t>
  </si>
  <si>
    <t>Розетка подвійна із заземленням Shneider Electric Asfora без шторок без кришки білий</t>
  </si>
  <si>
    <t>Монтаж розеток комп’ютерних</t>
  </si>
  <si>
    <t>Розетка комп’ютерна Schneider Electric Asfora RJ45 білий</t>
  </si>
  <si>
    <t>Монтаж світильників  LED</t>
  </si>
  <si>
    <t>Стрічка ізоляційна "Пара"</t>
  </si>
  <si>
    <t>Труби полівінілхлоридні</t>
  </si>
  <si>
    <t>т</t>
  </si>
  <si>
    <t>Шпилька</t>
  </si>
  <si>
    <t>компл</t>
  </si>
  <si>
    <t xml:space="preserve">Світлодіодна панель </t>
  </si>
  <si>
    <t>Монтаж поліетиленових труб для електропроводки діаметром до 25 мм, укладених в борознах під заливку</t>
  </si>
  <si>
    <t>Дріт сталевий низьковуглецевий різного призначення чорний, діаметр 1,6 мм</t>
  </si>
  <si>
    <t>Труба гофрована діаметр 20 мм ПВХ</t>
  </si>
  <si>
    <t xml:space="preserve">Кліпса 20 зіплекс </t>
  </si>
  <si>
    <t>Затягування у прокладені труби або металеві рукави проводу першого одножильного у загальному обплетенні сумарним перерізом до 6мм2</t>
  </si>
  <si>
    <t>Провід ВВГ нг 3*1.5</t>
  </si>
  <si>
    <t>Затягування у прокладені труби або металеві рукави проводу першого одножильного або багатожильного у загальному обплетенні сумарним перерізом до 16 мм2</t>
  </si>
  <si>
    <t xml:space="preserve">Провід ВВГ нг 3*2.5 </t>
  </si>
  <si>
    <t xml:space="preserve">Установлення щитка електричного </t>
  </si>
  <si>
    <t>Щиток зовнішній на 26 автоматів, навісний</t>
  </si>
  <si>
    <t>Установлення вимикачів та перемикачів пакетних 2-х і 3-х полюсних на струм до 25 А</t>
  </si>
  <si>
    <t xml:space="preserve">Автомат 25 А віко </t>
  </si>
  <si>
    <t xml:space="preserve">Автомат 16 А віко </t>
  </si>
  <si>
    <t>Установлення вимикачів та перемикачів пакетних 2-х і 3-х полюсних на струм до 100 А</t>
  </si>
  <si>
    <t xml:space="preserve">Трифазний автоматичний вимикач 40А </t>
  </si>
  <si>
    <t>Монтаж коробок розподільних</t>
  </si>
  <si>
    <t>Коробка розподільна</t>
  </si>
  <si>
    <t>Прокладання інтернет кабеля</t>
  </si>
  <si>
    <t>Кабель звита пара U/UTP cat.5e LSOH</t>
  </si>
  <si>
    <t>Установлення кондиціонера</t>
  </si>
  <si>
    <t>Розділ 2. Кімната 11</t>
  </si>
  <si>
    <t>Демонтаж інтернет кабеля</t>
  </si>
  <si>
    <t xml:space="preserve"> Плита ОSB 15 мм</t>
  </si>
  <si>
    <t>Монтаж відбійної планки на стіни</t>
  </si>
  <si>
    <t xml:space="preserve">Планка відбійна </t>
  </si>
  <si>
    <t>Монтаж вентрешітки</t>
  </si>
  <si>
    <t>Вентрешітка 20*30</t>
  </si>
  <si>
    <t>Розділ 3. Кімната 6 (серверна)</t>
  </si>
  <si>
    <t xml:space="preserve">Монтаж обладнання точок доступу до Wi-Fi </t>
  </si>
  <si>
    <t>Точка доступу Wi-Fi Ubiquiti UniFi 6 PRO</t>
  </si>
  <si>
    <t>Розділ 4. Підвал ІТП</t>
  </si>
  <si>
    <t>Демонтаж утеплювача для металевих труб d55 (оцинковка+мін вата) (зі збереженням)</t>
  </si>
  <si>
    <t>Демонтаж металевої труби d55 мм</t>
  </si>
  <si>
    <t>Демонтаж металевої труби d50 мм</t>
  </si>
  <si>
    <t>Монтаж металевої труби d55 мм</t>
  </si>
  <si>
    <t>Монтаж металевої труби d50 мм</t>
  </si>
  <si>
    <t>Труба металева d55 мм</t>
  </si>
  <si>
    <t>Труба металева d50 мм</t>
  </si>
  <si>
    <t>Відвод металевий d55-90</t>
  </si>
  <si>
    <t>Відвод металевий d55-45</t>
  </si>
  <si>
    <t>Відвод металевий d50-90</t>
  </si>
  <si>
    <t>Відвод металевий d50-45</t>
  </si>
  <si>
    <t>Утеплення металевих труб (оцинковка+мін вата)</t>
  </si>
  <si>
    <t>Трубна ізоляція (базальтова шкарлупа з фольгою)</t>
  </si>
  <si>
    <t>Оцинкований метал</t>
  </si>
  <si>
    <t>Розділ 5. Зона паркування службового транспорту ЗШР</t>
  </si>
  <si>
    <t>Демонтаж водовідвідного лотка Super ЛВ-15.25.13 бетонного з чавунною решіткою (зі збереженням)</t>
  </si>
  <si>
    <t>Демонтаж водовідвідного лотка ЛВ-10.14,5.06 пластикового (зі збереженням)</t>
  </si>
  <si>
    <t>Демонтаж тротуарної плитки типу «Парковочна решітка» (зі збереженням)</t>
  </si>
  <si>
    <t>Розробка та вивезення існуючої основи (відсів, щебінь, ґрунт)</t>
  </si>
  <si>
    <t>м3</t>
  </si>
  <si>
    <t>Улаштування піщаної підготовки товщиною 200 мм з пошаровим ущільненням</t>
  </si>
  <si>
    <t>Улаштування монолітної залізобетонної плити товщиною 300 мм з армуванням та формуванням ухилів до водовідвідних лотків</t>
  </si>
  <si>
    <t>Гідроізоляція примикань водовідвідних лотків до бетонної основи</t>
  </si>
  <si>
    <t>Установлення водовідвідного лотка ЛВ-10.14,5.06 пластикового</t>
  </si>
  <si>
    <t>Водовідвідний лоток ЛВ-10.14,5.06, пластиковий</t>
  </si>
  <si>
    <t>Установлення водовідвідного лотка Super ЛВ-15.25.13 бетонного з чавунною решіткою</t>
  </si>
  <si>
    <t>Водовідвідний лоток Super ЛВ-15.25.13 з бетонного з чавунною решіткою</t>
  </si>
  <si>
    <t>Улаштування вирівнювального шару з цементно-піщаної суміші під покриття товщиною 30–50 мм</t>
  </si>
  <si>
    <t>Укладання тротуарної плитки типу «Парковочна решітка»</t>
  </si>
  <si>
    <t>Тротуарна плитка типу «Парковочна решітка»</t>
  </si>
  <si>
    <t xml:space="preserve">  * Товариство Червоного Хреста України є громадською неприбутковою організацією і просить надати максимальні знижки на послуги, вказані у ціновій пропозиції.</t>
  </si>
  <si>
    <t xml:space="preserve"> ** Закупівля відбувається одним лотом </t>
  </si>
  <si>
    <r>
      <t xml:space="preserve">Умови оплати: </t>
    </r>
    <r>
      <rPr>
        <sz val="14"/>
        <color theme="1"/>
        <rFont val="Times New Roman"/>
        <family val="1"/>
        <charset val="204"/>
      </rPr>
      <t>Авансові платежі не передбачені. Оплата робіт може здійснюватися проміжними платежами протягом 10 банківських днів після підписання акту приймання-передачі виконаних робіт Замовником. Проміжні платежі здійснюються після повного завершення конкретного етапу робіт відповідно до календарного графіку, але не частіше ніж один раз на календарний місяць. Здійснення проміжних платежів не звільняє Підрядника від відповідальності за неналежне виконання робіт.</t>
    </r>
  </si>
  <si>
    <r>
      <t xml:space="preserve">Строк виконання: ________ </t>
    </r>
    <r>
      <rPr>
        <i/>
        <sz val="12"/>
        <color theme="1"/>
        <rFont val="Times New Roman"/>
        <family val="1"/>
        <charset val="204"/>
      </rPr>
      <t>календарних днів з моменту укладання договору, але неодмінно до повного виконання всіх зобов’язань за договором</t>
    </r>
    <r>
      <rPr>
        <i/>
        <sz val="11"/>
        <color theme="1"/>
        <rFont val="Times New Roman"/>
        <family val="1"/>
        <charset val="204"/>
      </rPr>
      <t>.</t>
    </r>
  </si>
  <si>
    <r>
      <t xml:space="preserve">Гарантійний строк на виконанні роботи/наданні послуги становить: </t>
    </r>
    <r>
      <rPr>
        <sz val="14"/>
        <rFont val="Times New Roman"/>
        <family val="1"/>
        <charset val="204"/>
      </rPr>
      <t>для підлог, перегородок, вікон, дверей мереж електропостачання, вентиляції, водопостачання та каналізації – 36 місяців; для оздоблення стін і стель – 24 місяці; для встановленого обладнання та приладів – не менше 12 місяців або згідно з гарантією виробника, якщо вона більша. Гарантія поширюється на дефекти, що виникли з вини Підрядника внаслідок порушення технології або неякісного виконання робіт, та не поширюється на природний знос, неналежну експлуатацію, механічні пошкодження, дії третіх осіб і форс-мажорні обставини.</t>
    </r>
  </si>
  <si>
    <r>
      <t xml:space="preserve">Ми погоджуємось, що всі витрати, пов’язані </t>
    </r>
    <r>
      <rPr>
        <sz val="11"/>
        <rFont val="Times New Roman"/>
        <family val="1"/>
        <charset val="204"/>
      </rPr>
      <t>з наданням послуг</t>
    </r>
    <r>
      <rPr>
        <sz val="11"/>
        <color theme="1"/>
        <rFont val="Times New Roman"/>
        <family val="1"/>
        <charset val="204"/>
      </rPr>
      <t>, здійснюються за рахунок Постачальника та їх вартість включена в цінову пропозицію.</t>
    </r>
  </si>
  <si>
    <r>
      <t>Ми ознайомлені та погоджуємося з Умовами типового Договору  ТЧХУ (Додаток №</t>
    </r>
    <r>
      <rPr>
        <sz val="11"/>
        <rFont val="Times New Roman"/>
        <family val="1"/>
        <charset val="204"/>
      </rPr>
      <t>3</t>
    </r>
    <r>
      <rPr>
        <sz val="11"/>
        <color rgb="FFFF0000"/>
        <rFont val="Times New Roman"/>
        <family val="1"/>
        <charset val="204"/>
      </rPr>
      <t xml:space="preserve"> </t>
    </r>
    <r>
      <rPr>
        <sz val="11"/>
        <color theme="1"/>
        <rFont val="Times New Roman"/>
        <family val="1"/>
        <charset val="204"/>
      </rPr>
      <t>до Запиту).</t>
    </r>
  </si>
  <si>
    <r>
      <rPr>
        <b/>
        <sz val="11"/>
        <color theme="1"/>
        <rFont val="Times New Roman"/>
        <family val="1"/>
        <charset val="204"/>
      </rPr>
      <t xml:space="preserve">Надаючи свою цінову пропозицію, наша компанія, як Учасник тендеру, погоджується з наступними вимогами даної закупівлі: </t>
    </r>
    <r>
      <rPr>
        <sz val="11"/>
        <color theme="1"/>
        <rFont val="Times New Roman"/>
        <family val="1"/>
        <charset val="204"/>
      </rPr>
      <t xml:space="preserve">
1. Вважається, що Підрядник повністю розуміє обсяг послуг/робіт та гарантує, що всі необхідні основні, супутні та допоміжні роботи та матеріали включені до тендерної пропозиції. В таблиці вказана чиста площа будівельних конструкцій без технологічних напусків та відходів що можуть утворитися в процесі монтажних робіт. Якщо Підрядник розуміє, що є роботи, які не включені до основного переліку і не можуть бути враховані одиничними розцінками, але необхідні для завершення повного комплексу послуг/робіт по поточному лоту(розділу), він повинен врахувати ці витрати у власній пропозиції.
2. Матеріали для виконання даного переліку забезпечує підрядник (якщо договірною ціною не передбачене інше).
3. Ціна пропозиції враховує усі податки, мита, інше у відповідності до законодавства України. 
4. У випадку змін в митному законодавстві, вартість робіт не змінюється.
5. </t>
    </r>
    <r>
      <rPr>
        <b/>
        <sz val="11"/>
        <color theme="1"/>
        <rFont val="Times New Roman"/>
        <family val="1"/>
        <charset val="204"/>
      </rPr>
      <t>Ціна пропозиції враховує інші необхідні витрати</t>
    </r>
    <r>
      <rPr>
        <sz val="11"/>
        <color theme="1"/>
        <rFont val="Times New Roman"/>
        <family val="1"/>
        <charset val="204"/>
      </rPr>
      <t xml:space="preserve"> включаючи, але не обмежуючись, усі загальнобудівельні ( необхідні підключення до енергомереж, тощо), адміністративні, інші подібні витрати, забезпечення вимог (норм) та засобів реалізації охорони праці, підтримання майданчика та робочих місць у чистоті, вивіз сміття, що утворилось в процесі виконання робіт, перебазування техніки, влаштування тимчасового освітлення, прибуток, тощо.
6. </t>
    </r>
    <r>
      <rPr>
        <b/>
        <sz val="11"/>
        <color theme="1"/>
        <rFont val="Times New Roman"/>
        <family val="1"/>
        <charset val="204"/>
      </rPr>
      <t>У вартість матеріалів входить вартість їх транспортування, навантаження, складування</t>
    </r>
    <r>
      <rPr>
        <sz val="11"/>
        <color theme="1"/>
        <rFont val="Times New Roman"/>
        <family val="1"/>
        <charset val="204"/>
      </rPr>
      <t xml:space="preserve"> (приміщення або інший вид ділянки складування Замовником не надається), підйом на поверх.
7. У вартість має бути включене розбирання, збирання риштувань.
8. У вартість мають бути включені роботи по захисту існуючих конструкцій (вікна, сходові марші та інше) або їх відновлення у випадку пошкодження Підрядником.
9. Пробивання (свердління) отворів діаметром менше 250 мм входять у вартість монтажу обладнання, конструкцій
10. Тимчасове електропостачання та освітлення виконується за рахунок Виконавця робіт.  
11. Вартість комунальних послуг сплачується Замовником та не включається у вартість робіт Підрядника.
12. У вартість одиничних розцінок на послуги/роботи включаються адміністративні, транспортні витрати та витрати на можливе покриття ризиків. 
13. У вартість одиничних розцінок на послуги/роботи включаються вартість витратних матеріалів.
14. Ціни за одиницю, зазначені в технічному обсязі, є твердими та фіксованими та не підлягають коригуванню протягом усього періоду виконання, завершення, виправлення будь-яких частин роботи та до моменту здачі роботи.
15. Учасники тендеру включають усі, прямі та непрямі витрати, до загальної пропонованої ціни. 
16. У разі подальшого оздоблення існуючих конструкцій, вартість оздоблення включає підготовчі роботи по влаштуванню (наприклад: вартість очистки стіни перед шпаклівкою включаєтться в вартість робот по шпаклівки і т.п.)
17. Вартість використання машин та механізмів (власних, орендованих або використовуємих за іншими правами власності) включається в одиничні розцінки робіт.
19. Підрядник забов'язується під час виконання послуг/робіт дотримуватись вимог всіх чинних нормативних документів в галузі будівництва, в тому числі вести всю документацію відповідно до ДБН А.3.1-5:2016 "Організація Будівельного Виробництва". Вартість лабораторних досліджень які виконуються відповідно до чинного будівельного Законодавства та/або на вимогу Замовника включається в вартість виробничих розцінок.
20. Підрядник розуміє складну ситуацію в Українській енергетичній системі та врахував в вартості одиничних розцінок непередбачувані матеріали, пов'язані з забезпеченням майданчику джерелами безперебійного живленнями та паливом до них.
21. Підрядник розуміє складну ситуацію в Українській енергетичній системі та врахував в вартості одиничних розцінок непередбачувані матеріали, пов'язані з забезпеченням майданчику джерелами безперебійного живленнями та паливом до них.</t>
    </r>
  </si>
  <si>
    <r>
      <rPr>
        <b/>
        <sz val="11"/>
        <color theme="1"/>
        <rFont val="Times New Roman"/>
        <family val="1"/>
        <charset val="204"/>
      </rPr>
      <t>Надаючи свою цінову пропозицію, наша компанія погоджується з наступними вимогами до будівельних матеріалів:</t>
    </r>
    <r>
      <rPr>
        <sz val="11"/>
        <color theme="1"/>
        <rFont val="Times New Roman"/>
        <family val="1"/>
        <charset val="204"/>
      </rPr>
      <t xml:space="preserve">
</t>
    </r>
    <r>
      <rPr>
        <b/>
        <sz val="11"/>
        <color theme="1"/>
        <rFont val="Times New Roman"/>
        <family val="1"/>
        <charset val="204"/>
      </rPr>
      <t>1. Якість та відповідність стандартам:</t>
    </r>
    <r>
      <rPr>
        <sz val="11"/>
        <color theme="1"/>
        <rFont val="Times New Roman"/>
        <family val="1"/>
        <charset val="204"/>
      </rPr>
      <t xml:space="preserve"> Матеріали повинні відповідати державним стандартам та технічним умовам, що підтверджується сертифікатами якості.
</t>
    </r>
    <r>
      <rPr>
        <b/>
        <sz val="11"/>
        <color theme="1"/>
        <rFont val="Times New Roman"/>
        <family val="1"/>
        <charset val="204"/>
      </rPr>
      <t>2. Міцність та довговічність:</t>
    </r>
    <r>
      <rPr>
        <sz val="11"/>
        <color theme="1"/>
        <rFont val="Times New Roman"/>
        <family val="1"/>
        <charset val="204"/>
      </rPr>
      <t xml:space="preserve"> Матеріали повинні мати високу міцність та довговічність, щоб забезпечити надійність конструкцій.
</t>
    </r>
    <r>
      <rPr>
        <b/>
        <sz val="11"/>
        <color theme="1"/>
        <rFont val="Times New Roman"/>
        <family val="1"/>
        <charset val="204"/>
      </rPr>
      <t>3. Екологічність:</t>
    </r>
    <r>
      <rPr>
        <sz val="11"/>
        <color theme="1"/>
        <rFont val="Times New Roman"/>
        <family val="1"/>
        <charset val="204"/>
      </rPr>
      <t xml:space="preserve"> Використання матеріалів, які не шкодять навколишньому середовищу та здоров’ю людей.
</t>
    </r>
    <r>
      <rPr>
        <b/>
        <sz val="11"/>
        <color theme="1"/>
        <rFont val="Times New Roman"/>
        <family val="1"/>
        <charset val="204"/>
      </rPr>
      <t xml:space="preserve">4. Вогнестійкість: </t>
    </r>
    <r>
      <rPr>
        <sz val="11"/>
        <color theme="1"/>
        <rFont val="Times New Roman"/>
        <family val="1"/>
        <charset val="204"/>
      </rPr>
      <t xml:space="preserve">Матеріали повинні відповідати вимогам пожежної безпеки.
</t>
    </r>
    <r>
      <rPr>
        <b/>
        <sz val="11"/>
        <color theme="1"/>
        <rFont val="Times New Roman"/>
        <family val="1"/>
        <charset val="204"/>
      </rPr>
      <t>5. Тепло- та звукоізоляція:</t>
    </r>
    <r>
      <rPr>
        <sz val="11"/>
        <color theme="1"/>
        <rFont val="Times New Roman"/>
        <family val="1"/>
        <charset val="204"/>
      </rPr>
      <t xml:space="preserve"> Матеріали повинні забезпечувати необхідний рівень тепло- та звукоізоляції.
</t>
    </r>
    <r>
      <rPr>
        <b/>
        <sz val="11"/>
        <color theme="1"/>
        <rFont val="Times New Roman"/>
        <family val="1"/>
        <charset val="204"/>
      </rPr>
      <t xml:space="preserve">6. Стійкість до впливу зовнішніх факторів: </t>
    </r>
    <r>
      <rPr>
        <sz val="11"/>
        <color theme="1"/>
        <rFont val="Times New Roman"/>
        <family val="1"/>
        <charset val="204"/>
      </rPr>
      <t>Матеріали повинні бути стійкими до впливу вологи, температурних коливань, ультрафіолетового випромінювання та інших зовнішніх факторів.</t>
    </r>
  </si>
  <si>
    <r>
      <t>Примітки</t>
    </r>
    <r>
      <rPr>
        <sz val="11"/>
        <color theme="1"/>
        <rFont val="Times New Roman"/>
        <family val="1"/>
        <charset val="204"/>
      </rPr>
      <t xml:space="preserve"> (зазначити торгову марку у разі використання аналогу або інші відмінності від ТЗ, у разі наявності)</t>
    </r>
  </si>
  <si>
    <r>
      <rPr>
        <b/>
        <i/>
        <sz val="12"/>
        <color rgb="FF000000"/>
        <rFont val="Times New Roman"/>
        <family val="1"/>
        <charset val="204"/>
      </rPr>
      <t xml:space="preserve">Інформація для Учасника:
</t>
    </r>
    <r>
      <rPr>
        <i/>
        <sz val="12"/>
        <color rgb="FF000000"/>
        <rFont val="Times New Roman"/>
        <family val="1"/>
        <charset val="204"/>
      </rPr>
      <t>-Цінова пропозиція приймається до розгляду виключно згідно форми даного Додатку.
-Учасник несе відповідальність за правильність розрахованих одиничних розцінок та загальної вартості робіт, за коректність всіх формул та розрахунків у даній формі, зміна або корегування вартості після етапу розкриття пропозицій не допускається.
-Всі документи мають бути заповнені Учасником без винятку, відсутність будь-якої інформації може призвести до анулювання пропозиції.
-Вартість одиниць послуг, робіт, матеріалів та загальну вартість пропозиції потрібно заповнювати у гривнях, зазначаючи цифрове значення, яке має не більше двох знаків після коми.
-Учасник має надати в електронному вигляді цінову пропозицію у формі даного додатку з підписом та печаткою та окремо у форматі Excel</t>
    </r>
  </si>
  <si>
    <r>
      <t xml:space="preserve">Місце виконання робіт: </t>
    </r>
    <r>
      <rPr>
        <sz val="14"/>
        <color rgb="FF000000"/>
        <rFont val="Times New Roman"/>
        <family val="1"/>
        <charset val="204"/>
      </rPr>
      <t xml:space="preserve"> м. Київ </t>
    </r>
    <r>
      <rPr>
        <i/>
        <sz val="14"/>
        <color rgb="FF000000"/>
        <rFont val="Times New Roman"/>
        <family val="1"/>
        <charset val="204"/>
      </rPr>
      <t xml:space="preserve">(точна адреса буде надана переможцю закупівлі під час підписання договору).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</si>
</sst>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30" x14ac:knownFonts="1">
    <font>
      <sz val="11"/>
      <color theme="1"/>
      <name val="Calibri"/>
      <family val="2"/>
      <scheme val="minor"/>
    </font>
    <font>
      <sz val="16"/>
      <color theme="1"/>
      <name val="Times New Roman"/>
      <family val="1"/>
      <charset val="204"/>
    </font>
    <font>
      <sz val="12"/>
      <color theme="1"/>
      <name val="Times New Roman"/>
      <family val="1"/>
      <charset val="204"/>
    </font>
    <font>
      <b/>
      <sz val="12"/>
      <color theme="1"/>
      <name val="Times New Roman"/>
      <family val="1"/>
      <charset val="204"/>
    </font>
    <font>
      <i/>
      <sz val="12"/>
      <color theme="1"/>
      <name val="Times New Roman"/>
      <family val="1"/>
      <charset val="204"/>
    </font>
    <font>
      <i/>
      <sz val="11"/>
      <color theme="1"/>
      <name val="Times New Roman"/>
      <family val="1"/>
      <charset val="204"/>
    </font>
    <font>
      <sz val="11"/>
      <color theme="1"/>
      <name val="Times New Roman"/>
      <family val="1"/>
      <charset val="204"/>
    </font>
    <font>
      <b/>
      <i/>
      <sz val="11"/>
      <color theme="1"/>
      <name val="Times New Roman"/>
      <family val="1"/>
      <charset val="204"/>
    </font>
    <font>
      <sz val="11"/>
      <color rgb="FF000000"/>
      <name val="Times New Roman"/>
      <family val="1"/>
      <charset val="204"/>
    </font>
    <font>
      <sz val="11"/>
      <name val="Times New Roman"/>
      <family val="1"/>
      <charset val="204"/>
    </font>
    <font>
      <b/>
      <sz val="11"/>
      <color rgb="FF000000"/>
      <name val="Times New Roman"/>
      <family val="1"/>
      <charset val="204"/>
    </font>
    <font>
      <b/>
      <i/>
      <sz val="12"/>
      <color theme="1"/>
      <name val="Times New Roman"/>
      <family val="1"/>
      <charset val="204"/>
    </font>
    <font>
      <b/>
      <sz val="16"/>
      <color theme="1"/>
      <name val="Times New Roman"/>
      <family val="1"/>
      <charset val="204"/>
    </font>
    <font>
      <sz val="11"/>
      <color rgb="FFFF0000"/>
      <name val="Times New Roman"/>
      <family val="1"/>
      <charset val="204"/>
    </font>
    <font>
      <b/>
      <sz val="11"/>
      <color theme="1"/>
      <name val="Times New Roman"/>
      <family val="1"/>
      <charset val="204"/>
    </font>
    <font>
      <i/>
      <sz val="11"/>
      <name val="Times New Roman"/>
      <family val="1"/>
      <charset val="204"/>
    </font>
    <font>
      <i/>
      <sz val="12"/>
      <color rgb="FF000000"/>
      <name val="Times New Roman"/>
      <family val="1"/>
      <charset val="204"/>
    </font>
    <font>
      <b/>
      <sz val="14"/>
      <color theme="1"/>
      <name val="Times New Roman"/>
      <family val="1"/>
      <charset val="204"/>
    </font>
    <font>
      <sz val="11"/>
      <color theme="1"/>
      <name val="Calibri"/>
      <family val="2"/>
      <scheme val="minor"/>
    </font>
    <font>
      <b/>
      <sz val="12"/>
      <color theme="1"/>
      <name val="Calibri"/>
      <family val="2"/>
      <scheme val="minor"/>
    </font>
    <font>
      <sz val="12"/>
      <color theme="1"/>
      <name val="Calibri"/>
      <family val="2"/>
      <scheme val="minor"/>
    </font>
    <font>
      <b/>
      <sz val="11"/>
      <color theme="1"/>
      <name val="Calibri"/>
      <family val="2"/>
      <scheme val="minor"/>
    </font>
    <font>
      <i/>
      <sz val="11"/>
      <color theme="1"/>
      <name val="Calibri"/>
      <family val="2"/>
      <scheme val="minor"/>
    </font>
    <font>
      <b/>
      <i/>
      <sz val="12"/>
      <color rgb="FF000000"/>
      <name val="Times New Roman"/>
      <family val="1"/>
      <charset val="204"/>
    </font>
    <font>
      <sz val="14"/>
      <color theme="1"/>
      <name val="Times New Roman"/>
      <family val="1"/>
      <charset val="204"/>
    </font>
    <font>
      <b/>
      <sz val="14"/>
      <color rgb="FF000000"/>
      <name val="Times New Roman"/>
      <family val="1"/>
      <charset val="204"/>
    </font>
    <font>
      <sz val="14"/>
      <color rgb="FF000000"/>
      <name val="Times New Roman"/>
      <family val="1"/>
      <charset val="204"/>
    </font>
    <font>
      <b/>
      <sz val="14"/>
      <name val="Times New Roman"/>
      <family val="1"/>
      <charset val="204"/>
    </font>
    <font>
      <sz val="14"/>
      <name val="Times New Roman"/>
      <family val="1"/>
      <charset val="204"/>
    </font>
    <font>
      <i/>
      <sz val="14"/>
      <color rgb="FF000000"/>
      <name val="Times New Roman"/>
      <family val="1"/>
      <charset val="204"/>
    </font>
  </fonts>
  <fills count="5">
    <fill>
      <patternFill patternType="none"/>
    </fill>
    <fill>
      <patternFill patternType="gray125"/>
    </fill>
    <fill>
      <patternFill patternType="solid">
        <fgColor theme="2"/>
        <bgColor indexed="64"/>
      </patternFill>
    </fill>
    <fill>
      <patternFill patternType="solid">
        <fgColor theme="7" tint="0.59999389629810485"/>
        <bgColor indexed="64"/>
      </patternFill>
    </fill>
    <fill>
      <patternFill patternType="solid">
        <fgColor theme="0"/>
        <bgColor indexed="64"/>
      </patternFill>
    </fill>
  </fills>
  <borders count="41">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diagonal/>
    </border>
    <border>
      <left/>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s>
  <cellStyleXfs count="2">
    <xf numFmtId="0" fontId="0" fillId="0" borderId="0"/>
    <xf numFmtId="43" fontId="18" fillId="0" borderId="0" applyFont="0" applyFill="0" applyBorder="0" applyAlignment="0" applyProtection="0"/>
  </cellStyleXfs>
  <cellXfs count="128">
    <xf numFmtId="0" fontId="0" fillId="0" borderId="0" xfId="0"/>
    <xf numFmtId="0" fontId="1" fillId="0" borderId="0" xfId="0" applyFont="1" applyAlignment="1">
      <alignment horizontal="center" vertical="center"/>
    </xf>
    <xf numFmtId="0" fontId="9" fillId="0" borderId="0" xfId="0" applyFont="1" applyAlignment="1">
      <alignment vertical="center"/>
    </xf>
    <xf numFmtId="0" fontId="10" fillId="0" borderId="0" xfId="0" applyFont="1" applyAlignment="1">
      <alignment vertical="center" wrapText="1"/>
    </xf>
    <xf numFmtId="0" fontId="7" fillId="0" borderId="0" xfId="0" applyFont="1" applyAlignment="1">
      <alignment horizontal="left" vertical="center"/>
    </xf>
    <xf numFmtId="4" fontId="3" fillId="2" borderId="24" xfId="0" applyNumberFormat="1" applyFont="1" applyFill="1" applyBorder="1" applyAlignment="1">
      <alignment vertical="center" wrapText="1"/>
    </xf>
    <xf numFmtId="0" fontId="8" fillId="0" borderId="0" xfId="0" applyFont="1" applyAlignment="1">
      <alignment vertical="center"/>
    </xf>
    <xf numFmtId="0" fontId="6" fillId="0" borderId="0" xfId="0" applyFont="1" applyAlignment="1">
      <alignment horizontal="left" vertical="center"/>
    </xf>
    <xf numFmtId="0" fontId="14" fillId="0" borderId="0" xfId="0" applyFont="1" applyAlignment="1">
      <alignment horizontal="left" vertical="center"/>
    </xf>
    <xf numFmtId="0" fontId="8" fillId="0" borderId="0" xfId="0" applyFont="1" applyAlignment="1">
      <alignment horizontal="left" vertical="center"/>
    </xf>
    <xf numFmtId="0" fontId="6" fillId="0" borderId="0" xfId="0" applyFont="1" applyAlignment="1">
      <alignment horizontal="left" vertical="center" wrapText="1"/>
    </xf>
    <xf numFmtId="0" fontId="9" fillId="0" borderId="0" xfId="0" applyFont="1" applyAlignment="1">
      <alignment horizontal="left" vertical="center"/>
    </xf>
    <xf numFmtId="0" fontId="6" fillId="0" borderId="0" xfId="0" applyFont="1" applyAlignment="1">
      <alignment horizontal="center" vertical="center"/>
    </xf>
    <xf numFmtId="0" fontId="3" fillId="0" borderId="31" xfId="0" applyFont="1" applyBorder="1" applyAlignment="1">
      <alignment horizontal="center" vertical="center" wrapText="1"/>
    </xf>
    <xf numFmtId="0" fontId="3" fillId="0" borderId="23" xfId="0" applyFont="1" applyBorder="1" applyAlignment="1">
      <alignment horizontal="center" vertical="center" wrapText="1"/>
    </xf>
    <xf numFmtId="4" fontId="3" fillId="0" borderId="23" xfId="0" applyNumberFormat="1" applyFont="1" applyBorder="1" applyAlignment="1">
      <alignment horizontal="center" vertical="center" wrapText="1"/>
    </xf>
    <xf numFmtId="4" fontId="3" fillId="0" borderId="24" xfId="0" applyNumberFormat="1" applyFont="1" applyBorder="1" applyAlignment="1">
      <alignment horizontal="center" vertical="center" wrapText="1"/>
    </xf>
    <xf numFmtId="0" fontId="18" fillId="0" borderId="28" xfId="0" applyFont="1" applyBorder="1" applyAlignment="1">
      <alignment horizontal="center" vertical="center"/>
    </xf>
    <xf numFmtId="0" fontId="18" fillId="0" borderId="28" xfId="0" applyFont="1" applyBorder="1" applyAlignment="1">
      <alignment horizontal="left" vertical="center" wrapText="1"/>
    </xf>
    <xf numFmtId="0" fontId="18" fillId="0" borderId="28" xfId="0" applyFont="1" applyBorder="1" applyAlignment="1">
      <alignment horizontal="left" vertical="center"/>
    </xf>
    <xf numFmtId="0" fontId="18" fillId="0" borderId="28" xfId="0" applyFont="1" applyBorder="1" applyAlignment="1">
      <alignment horizontal="right" vertical="center"/>
    </xf>
    <xf numFmtId="0" fontId="18" fillId="0" borderId="28" xfId="0" applyFont="1" applyBorder="1" applyAlignment="1">
      <alignment vertical="center"/>
    </xf>
    <xf numFmtId="43" fontId="22" fillId="0" borderId="8" xfId="1" applyFont="1" applyBorder="1" applyAlignment="1">
      <alignment horizontal="center" vertical="center" wrapText="1"/>
    </xf>
    <xf numFmtId="4" fontId="3" fillId="0" borderId="31" xfId="0" applyNumberFormat="1" applyFont="1" applyBorder="1" applyAlignment="1">
      <alignment horizontal="center" vertical="center" wrapText="1"/>
    </xf>
    <xf numFmtId="4" fontId="18" fillId="0" borderId="7" xfId="0" applyNumberFormat="1" applyFont="1" applyBorder="1" applyAlignment="1">
      <alignment horizontal="center" vertical="center"/>
    </xf>
    <xf numFmtId="43" fontId="18" fillId="0" borderId="16" xfId="1" applyFont="1" applyBorder="1" applyAlignment="1">
      <alignment horizontal="center" vertical="center"/>
    </xf>
    <xf numFmtId="43" fontId="18" fillId="0" borderId="17" xfId="1" applyFont="1" applyBorder="1" applyAlignment="1">
      <alignment horizontal="center" vertical="center"/>
    </xf>
    <xf numFmtId="43" fontId="18" fillId="0" borderId="26" xfId="1" applyFont="1" applyBorder="1" applyAlignment="1">
      <alignment horizontal="center" vertical="center"/>
    </xf>
    <xf numFmtId="43" fontId="22" fillId="0" borderId="33" xfId="1" applyFont="1" applyBorder="1" applyAlignment="1">
      <alignment horizontal="center" vertical="center" wrapText="1"/>
    </xf>
    <xf numFmtId="43" fontId="18" fillId="0" borderId="13" xfId="1" applyFont="1" applyBorder="1" applyAlignment="1">
      <alignment horizontal="center" vertical="center"/>
    </xf>
    <xf numFmtId="2" fontId="18" fillId="0" borderId="7" xfId="0" applyNumberFormat="1" applyFont="1" applyBorder="1" applyAlignment="1">
      <alignment horizontal="center" vertical="center"/>
    </xf>
    <xf numFmtId="0" fontId="18" fillId="0" borderId="7" xfId="0" applyFont="1" applyBorder="1" applyAlignment="1">
      <alignment horizontal="center" vertical="center"/>
    </xf>
    <xf numFmtId="0" fontId="18" fillId="0" borderId="34" xfId="0" applyFont="1" applyBorder="1" applyAlignment="1">
      <alignment horizontal="center" vertical="center"/>
    </xf>
    <xf numFmtId="0" fontId="18" fillId="0" borderId="34" xfId="0" applyFont="1" applyBorder="1" applyAlignment="1">
      <alignment horizontal="left" vertical="center" wrapText="1"/>
    </xf>
    <xf numFmtId="4" fontId="18" fillId="0" borderId="4" xfId="0" applyNumberFormat="1" applyFont="1" applyBorder="1" applyAlignment="1">
      <alignment horizontal="center" vertical="center"/>
    </xf>
    <xf numFmtId="43" fontId="18" fillId="0" borderId="27" xfId="1" applyFont="1" applyBorder="1" applyAlignment="1">
      <alignment horizontal="center" vertical="center"/>
    </xf>
    <xf numFmtId="43" fontId="22" fillId="0" borderId="6" xfId="1" applyFont="1" applyBorder="1" applyAlignment="1">
      <alignment horizontal="center" vertical="center" wrapText="1"/>
    </xf>
    <xf numFmtId="43" fontId="18" fillId="0" borderId="30" xfId="1" applyFont="1" applyBorder="1" applyAlignment="1">
      <alignment horizontal="center" vertical="center"/>
    </xf>
    <xf numFmtId="0" fontId="18" fillId="0" borderId="35" xfId="0" applyFont="1" applyBorder="1" applyAlignment="1">
      <alignment horizontal="center" vertical="center"/>
    </xf>
    <xf numFmtId="0" fontId="18" fillId="0" borderId="35" xfId="0" applyFont="1" applyBorder="1" applyAlignment="1">
      <alignment horizontal="left" vertical="center" wrapText="1"/>
    </xf>
    <xf numFmtId="4" fontId="18" fillId="0" borderId="1" xfId="0" applyNumberFormat="1" applyFont="1" applyBorder="1" applyAlignment="1">
      <alignment horizontal="center" vertical="center"/>
    </xf>
    <xf numFmtId="43" fontId="18" fillId="0" borderId="36" xfId="1" applyFont="1" applyBorder="1" applyAlignment="1">
      <alignment horizontal="center" vertical="center"/>
    </xf>
    <xf numFmtId="43" fontId="22" fillId="0" borderId="10" xfId="1" applyFont="1" applyBorder="1" applyAlignment="1">
      <alignment horizontal="center" vertical="center" wrapText="1"/>
    </xf>
    <xf numFmtId="43" fontId="18" fillId="0" borderId="37" xfId="1" applyFont="1" applyBorder="1" applyAlignment="1">
      <alignment horizontal="center" vertical="center"/>
    </xf>
    <xf numFmtId="0" fontId="18" fillId="0" borderId="34" xfId="0" applyFont="1" applyBorder="1" applyAlignment="1">
      <alignment horizontal="left" vertical="center"/>
    </xf>
    <xf numFmtId="0" fontId="18" fillId="0" borderId="34" xfId="0" applyFont="1" applyBorder="1" applyAlignment="1">
      <alignment horizontal="right" vertical="center"/>
    </xf>
    <xf numFmtId="2" fontId="18" fillId="0" borderId="4" xfId="0" applyNumberFormat="1" applyFont="1" applyBorder="1" applyAlignment="1">
      <alignment horizontal="center" vertical="center"/>
    </xf>
    <xf numFmtId="0" fontId="18" fillId="0" borderId="14" xfId="0" applyFont="1" applyBorder="1" applyAlignment="1">
      <alignment horizontal="center" vertical="center"/>
    </xf>
    <xf numFmtId="0" fontId="18" fillId="0" borderId="38" xfId="0" applyFont="1" applyBorder="1" applyAlignment="1">
      <alignment horizontal="left" vertical="center" wrapText="1"/>
    </xf>
    <xf numFmtId="0" fontId="18" fillId="0" borderId="38" xfId="0" applyFont="1" applyBorder="1" applyAlignment="1">
      <alignment horizontal="center" vertical="center"/>
    </xf>
    <xf numFmtId="4" fontId="18" fillId="0" borderId="15" xfId="0" applyNumberFormat="1" applyFont="1" applyBorder="1" applyAlignment="1">
      <alignment horizontal="center" vertical="center"/>
    </xf>
    <xf numFmtId="0" fontId="18" fillId="0" borderId="16" xfId="0" applyFont="1" applyBorder="1" applyAlignment="1">
      <alignment horizontal="center" vertical="center"/>
    </xf>
    <xf numFmtId="4" fontId="18" fillId="0" borderId="17" xfId="0" applyNumberFormat="1" applyFont="1" applyBorder="1" applyAlignment="1">
      <alignment horizontal="center" vertical="center"/>
    </xf>
    <xf numFmtId="0" fontId="18" fillId="0" borderId="26" xfId="0" applyFont="1" applyBorder="1" applyAlignment="1">
      <alignment horizontal="center" vertical="center"/>
    </xf>
    <xf numFmtId="0" fontId="18" fillId="0" borderId="12" xfId="0" applyFont="1" applyBorder="1" applyAlignment="1">
      <alignment horizontal="left" vertical="center" wrapText="1"/>
    </xf>
    <xf numFmtId="0" fontId="18" fillId="0" borderId="12" xfId="0" applyFont="1" applyBorder="1" applyAlignment="1">
      <alignment horizontal="center" vertical="center"/>
    </xf>
    <xf numFmtId="4" fontId="18" fillId="0" borderId="13" xfId="0" applyNumberFormat="1" applyFont="1" applyBorder="1" applyAlignment="1">
      <alignment horizontal="center" vertical="center"/>
    </xf>
    <xf numFmtId="0" fontId="18" fillId="0" borderId="38" xfId="0" applyFont="1" applyBorder="1" applyAlignment="1">
      <alignment horizontal="left" vertical="center"/>
    </xf>
    <xf numFmtId="0" fontId="18" fillId="0" borderId="38" xfId="0" applyFont="1" applyBorder="1" applyAlignment="1">
      <alignment horizontal="right" vertical="center"/>
    </xf>
    <xf numFmtId="2" fontId="18" fillId="0" borderId="15" xfId="0" applyNumberFormat="1" applyFont="1" applyBorder="1" applyAlignment="1">
      <alignment horizontal="center" vertical="center"/>
    </xf>
    <xf numFmtId="2" fontId="18" fillId="0" borderId="17" xfId="0" applyNumberFormat="1" applyFont="1" applyBorder="1" applyAlignment="1">
      <alignment horizontal="center" vertical="center"/>
    </xf>
    <xf numFmtId="0" fontId="18" fillId="0" borderId="35" xfId="0" applyFont="1" applyBorder="1" applyAlignment="1">
      <alignment horizontal="left" vertical="center"/>
    </xf>
    <xf numFmtId="0" fontId="18" fillId="0" borderId="35" xfId="0" applyFont="1" applyBorder="1" applyAlignment="1">
      <alignment vertical="center"/>
    </xf>
    <xf numFmtId="0" fontId="18" fillId="0" borderId="1" xfId="0" applyFont="1" applyBorder="1" applyAlignment="1">
      <alignment horizontal="center" vertical="center"/>
    </xf>
    <xf numFmtId="0" fontId="18" fillId="0" borderId="39" xfId="0" applyFont="1" applyBorder="1" applyAlignment="1">
      <alignment horizontal="center" vertical="center"/>
    </xf>
    <xf numFmtId="0" fontId="18" fillId="0" borderId="39" xfId="0" applyFont="1" applyBorder="1" applyAlignment="1">
      <alignment horizontal="left" vertical="center" wrapText="1"/>
    </xf>
    <xf numFmtId="4" fontId="18" fillId="0" borderId="3" xfId="0" applyNumberFormat="1" applyFont="1" applyBorder="1" applyAlignment="1">
      <alignment horizontal="center" vertical="center"/>
    </xf>
    <xf numFmtId="43" fontId="18" fillId="0" borderId="11" xfId="1" applyFont="1" applyBorder="1" applyAlignment="1">
      <alignment horizontal="center" vertical="center"/>
    </xf>
    <xf numFmtId="43" fontId="22" fillId="0" borderId="0" xfId="1" applyFont="1" applyBorder="1" applyAlignment="1">
      <alignment horizontal="center" vertical="center" wrapText="1"/>
    </xf>
    <xf numFmtId="43" fontId="18" fillId="0" borderId="32" xfId="1" applyFont="1" applyBorder="1" applyAlignment="1">
      <alignment horizontal="center" vertical="center"/>
    </xf>
    <xf numFmtId="2" fontId="18" fillId="0" borderId="1" xfId="0" applyNumberFormat="1" applyFont="1" applyBorder="1" applyAlignment="1">
      <alignment horizontal="center" vertical="center"/>
    </xf>
    <xf numFmtId="0" fontId="18" fillId="0" borderId="27" xfId="0" applyFont="1" applyBorder="1" applyAlignment="1">
      <alignment horizontal="center" vertical="center"/>
    </xf>
    <xf numFmtId="0" fontId="18" fillId="0" borderId="36" xfId="0" applyFont="1" applyBorder="1" applyAlignment="1">
      <alignment horizontal="center" vertical="center"/>
    </xf>
    <xf numFmtId="0" fontId="18" fillId="0" borderId="11" xfId="0" applyFont="1" applyBorder="1" applyAlignment="1">
      <alignment horizontal="center" vertical="center"/>
    </xf>
    <xf numFmtId="0" fontId="3" fillId="0" borderId="22" xfId="0" applyFont="1" applyBorder="1" applyAlignment="1">
      <alignment horizontal="center" vertical="center" wrapText="1"/>
    </xf>
    <xf numFmtId="0" fontId="1" fillId="0" borderId="0" xfId="0" applyFont="1" applyAlignment="1">
      <alignment vertical="center"/>
    </xf>
    <xf numFmtId="4" fontId="1" fillId="0" borderId="0" xfId="0" applyNumberFormat="1" applyFont="1" applyAlignment="1">
      <alignment vertical="center"/>
    </xf>
    <xf numFmtId="0" fontId="1" fillId="0" borderId="0" xfId="0" applyFont="1" applyAlignment="1">
      <alignment horizontal="right" vertical="center"/>
    </xf>
    <xf numFmtId="0" fontId="8" fillId="0" borderId="0" xfId="0" applyFont="1" applyAlignment="1">
      <alignment horizontal="center" vertical="center"/>
    </xf>
    <xf numFmtId="0" fontId="2" fillId="0" borderId="0" xfId="0" applyFont="1" applyAlignment="1">
      <alignment vertical="center"/>
    </xf>
    <xf numFmtId="0" fontId="6" fillId="0" borderId="18" xfId="0" applyFont="1" applyBorder="1" applyAlignment="1">
      <alignment horizontal="left" vertical="center" wrapText="1"/>
    </xf>
    <xf numFmtId="0" fontId="6" fillId="0" borderId="33" xfId="0" applyFont="1" applyBorder="1" applyAlignment="1">
      <alignment horizontal="left" vertical="center" wrapText="1"/>
    </xf>
    <xf numFmtId="0" fontId="6" fillId="0" borderId="40" xfId="0" applyFont="1" applyBorder="1" applyAlignment="1">
      <alignment horizontal="left" vertical="center" wrapText="1"/>
    </xf>
    <xf numFmtId="0" fontId="15" fillId="0" borderId="25" xfId="0" applyFont="1" applyBorder="1" applyAlignment="1">
      <alignment horizontal="left" vertical="center"/>
    </xf>
    <xf numFmtId="0" fontId="7" fillId="0" borderId="0" xfId="0" applyFont="1" applyAlignment="1">
      <alignment horizontal="left" vertical="center"/>
    </xf>
    <xf numFmtId="0" fontId="16" fillId="0" borderId="7" xfId="0" applyFont="1" applyBorder="1" applyAlignment="1">
      <alignment horizontal="left" vertical="center" wrapText="1"/>
    </xf>
    <xf numFmtId="0" fontId="16" fillId="0" borderId="8" xfId="0" applyFont="1" applyBorder="1" applyAlignment="1">
      <alignment horizontal="left" vertical="center" wrapText="1"/>
    </xf>
    <xf numFmtId="0" fontId="16" fillId="0" borderId="9" xfId="0" applyFont="1" applyBorder="1" applyAlignment="1">
      <alignment horizontal="left" vertical="center" wrapText="1"/>
    </xf>
    <xf numFmtId="0" fontId="17" fillId="0" borderId="3" xfId="0" applyFont="1" applyBorder="1" applyAlignment="1">
      <alignment horizontal="left" vertical="center" wrapText="1"/>
    </xf>
    <xf numFmtId="0" fontId="17" fillId="0" borderId="0" xfId="0" applyFont="1" applyAlignment="1">
      <alignment horizontal="left" vertical="center" wrapText="1"/>
    </xf>
    <xf numFmtId="0" fontId="19" fillId="2" borderId="19" xfId="0" applyFont="1" applyFill="1" applyBorder="1" applyAlignment="1">
      <alignment horizontal="center" vertical="center" wrapText="1"/>
    </xf>
    <xf numFmtId="0" fontId="19" fillId="2" borderId="20" xfId="0" applyFont="1" applyFill="1" applyBorder="1" applyAlignment="1">
      <alignment horizontal="center" vertical="center" wrapText="1"/>
    </xf>
    <xf numFmtId="0" fontId="19" fillId="2" borderId="29" xfId="0" applyFont="1" applyFill="1" applyBorder="1" applyAlignment="1">
      <alignment horizontal="center" vertical="center" wrapText="1"/>
    </xf>
    <xf numFmtId="0" fontId="25" fillId="4" borderId="3" xfId="0" applyFont="1" applyFill="1" applyBorder="1" applyAlignment="1">
      <alignment horizontal="left" vertical="center" wrapText="1"/>
    </xf>
    <xf numFmtId="0" fontId="25" fillId="4" borderId="0" xfId="0" applyFont="1" applyFill="1" applyAlignment="1">
      <alignment horizontal="left" vertical="center" wrapText="1"/>
    </xf>
    <xf numFmtId="0" fontId="21" fillId="3" borderId="19" xfId="0" applyFont="1" applyFill="1" applyBorder="1" applyAlignment="1">
      <alignment horizontal="center" vertical="center"/>
    </xf>
    <xf numFmtId="0" fontId="21" fillId="3" borderId="20" xfId="0" applyFont="1" applyFill="1" applyBorder="1" applyAlignment="1">
      <alignment horizontal="center" vertical="center"/>
    </xf>
    <xf numFmtId="0" fontId="21" fillId="3" borderId="29" xfId="0" applyFont="1" applyFill="1" applyBorder="1" applyAlignment="1">
      <alignment horizontal="center" vertical="center"/>
    </xf>
    <xf numFmtId="0" fontId="20" fillId="0" borderId="29" xfId="0" applyFont="1" applyBorder="1" applyAlignment="1">
      <alignment horizontal="center" vertical="center" wrapText="1"/>
    </xf>
    <xf numFmtId="0" fontId="20" fillId="0" borderId="29" xfId="0" applyFont="1" applyBorder="1" applyAlignment="1">
      <alignment horizontal="center" vertical="center"/>
    </xf>
    <xf numFmtId="0" fontId="21" fillId="3" borderId="19" xfId="0" applyFont="1" applyFill="1" applyBorder="1" applyAlignment="1">
      <alignment horizontal="center" vertical="center" wrapText="1"/>
    </xf>
    <xf numFmtId="0" fontId="18" fillId="3" borderId="20" xfId="0" applyFont="1" applyFill="1" applyBorder="1" applyAlignment="1">
      <alignment horizontal="center" vertical="center"/>
    </xf>
    <xf numFmtId="0" fontId="18" fillId="3" borderId="29" xfId="0" applyFont="1" applyFill="1" applyBorder="1" applyAlignment="1">
      <alignment horizontal="center" vertical="center"/>
    </xf>
    <xf numFmtId="0" fontId="9" fillId="0" borderId="0" xfId="0" applyFont="1" applyAlignment="1">
      <alignment horizontal="left" vertical="center"/>
    </xf>
    <xf numFmtId="0" fontId="6" fillId="0" borderId="0" xfId="0" applyFont="1" applyAlignment="1">
      <alignment horizontal="left" vertical="center"/>
    </xf>
    <xf numFmtId="0" fontId="3" fillId="2" borderId="19" xfId="0" applyFont="1" applyFill="1" applyBorder="1" applyAlignment="1">
      <alignment horizontal="right" vertical="center"/>
    </xf>
    <xf numFmtId="0" fontId="3" fillId="2" borderId="20" xfId="0" applyFont="1" applyFill="1" applyBorder="1" applyAlignment="1">
      <alignment horizontal="right" vertical="center"/>
    </xf>
    <xf numFmtId="4" fontId="11" fillId="2" borderId="19" xfId="0" applyNumberFormat="1" applyFont="1" applyFill="1" applyBorder="1" applyAlignment="1">
      <alignment horizontal="center" vertical="center" wrapText="1"/>
    </xf>
    <xf numFmtId="4" fontId="11" fillId="2" borderId="21" xfId="0" applyNumberFormat="1" applyFont="1" applyFill="1" applyBorder="1" applyAlignment="1">
      <alignment horizontal="center" vertical="center" wrapText="1"/>
    </xf>
    <xf numFmtId="0" fontId="6" fillId="0" borderId="0" xfId="0" applyFont="1" applyAlignment="1">
      <alignment horizontal="left" vertical="center" wrapText="1"/>
    </xf>
    <xf numFmtId="0" fontId="27" fillId="4" borderId="0" xfId="0" applyFont="1" applyFill="1" applyAlignment="1">
      <alignment horizontal="left" vertical="center" wrapText="1"/>
    </xf>
    <xf numFmtId="0" fontId="6" fillId="0" borderId="7" xfId="0" applyFont="1" applyBorder="1" applyAlignment="1">
      <alignment horizontal="right" vertical="center" wrapText="1"/>
    </xf>
    <xf numFmtId="0" fontId="6" fillId="0" borderId="8" xfId="0" applyFont="1" applyBorder="1" applyAlignment="1">
      <alignment horizontal="right" vertical="center" wrapText="1"/>
    </xf>
    <xf numFmtId="0" fontId="5" fillId="0" borderId="28" xfId="0" applyFont="1" applyBorder="1" applyAlignment="1">
      <alignment horizontal="left" vertical="center" wrapText="1"/>
    </xf>
    <xf numFmtId="0" fontId="6" fillId="0" borderId="1" xfId="0" applyFont="1" applyBorder="1" applyAlignment="1">
      <alignment horizontal="left" vertical="center" wrapText="1"/>
    </xf>
    <xf numFmtId="0" fontId="6" fillId="0" borderId="10" xfId="0" applyFont="1" applyBorder="1" applyAlignment="1">
      <alignment horizontal="left" vertical="center" wrapText="1"/>
    </xf>
    <xf numFmtId="0" fontId="6" fillId="0" borderId="2" xfId="0" applyFont="1" applyBorder="1" applyAlignment="1">
      <alignment horizontal="left" vertical="center" wrapText="1"/>
    </xf>
    <xf numFmtId="0" fontId="6" fillId="0" borderId="4" xfId="0" applyFont="1" applyBorder="1" applyAlignment="1">
      <alignment horizontal="left" vertical="center" wrapText="1"/>
    </xf>
    <xf numFmtId="0" fontId="6" fillId="0" borderId="6" xfId="0" applyFont="1" applyBorder="1" applyAlignment="1">
      <alignment horizontal="left" vertical="center" wrapText="1"/>
    </xf>
    <xf numFmtId="0" fontId="6" fillId="0" borderId="5" xfId="0" applyFont="1" applyBorder="1" applyAlignment="1">
      <alignment horizontal="left" vertical="center" wrapText="1"/>
    </xf>
    <xf numFmtId="0" fontId="12" fillId="0" borderId="0" xfId="0" applyFont="1" applyAlignment="1">
      <alignment horizontal="center" vertical="center"/>
    </xf>
    <xf numFmtId="0" fontId="4" fillId="0" borderId="6" xfId="0" applyFont="1" applyBorder="1" applyAlignment="1">
      <alignment horizontal="left" vertical="center" wrapText="1"/>
    </xf>
    <xf numFmtId="0" fontId="6" fillId="0" borderId="1" xfId="0" applyFont="1" applyBorder="1" applyAlignment="1">
      <alignment horizontal="right" vertical="center" wrapText="1"/>
    </xf>
    <xf numFmtId="0" fontId="6" fillId="0" borderId="10" xfId="0" applyFont="1" applyBorder="1" applyAlignment="1">
      <alignment horizontal="right" vertical="center" wrapText="1"/>
    </xf>
    <xf numFmtId="0" fontId="6" fillId="0" borderId="3" xfId="0" applyFont="1" applyBorder="1" applyAlignment="1">
      <alignment horizontal="right" vertical="center" wrapText="1"/>
    </xf>
    <xf numFmtId="0" fontId="6" fillId="0" borderId="0" xfId="0" applyFont="1" applyAlignment="1">
      <alignment horizontal="right" vertical="center" wrapText="1"/>
    </xf>
    <xf numFmtId="0" fontId="6" fillId="0" borderId="4" xfId="0" applyFont="1" applyBorder="1" applyAlignment="1">
      <alignment horizontal="right" vertical="center" wrapText="1"/>
    </xf>
    <xf numFmtId="0" fontId="6" fillId="0" borderId="6" xfId="0" applyFont="1" applyBorder="1" applyAlignment="1">
      <alignment horizontal="right" vertical="center" wrapText="1"/>
    </xf>
  </cellXfs>
  <cellStyles count="2">
    <cellStyle name="Звичайний" xfId="0" builtinId="0"/>
    <cellStyle name="Фінансовий" xfId="1" builtinId="3"/>
  </cellStyles>
  <dxfs count="0"/>
  <tableStyles count="0" defaultTableStyle="TableStyleMedium2" defaultPivotStyle="PivotStyleMedium9"/>
  <colors>
    <mruColors>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E234F-A6A2-41F8-88BE-E6DCB132C79F}">
  <dimension ref="A1:G284"/>
  <sheetViews>
    <sheetView showGridLines="0" tabSelected="1" zoomScale="85" zoomScaleNormal="85" zoomScaleSheetLayoutView="85" workbookViewId="0">
      <selection activeCell="G246" sqref="A1:G246"/>
    </sheetView>
  </sheetViews>
  <sheetFormatPr defaultColWidth="9.140625" defaultRowHeight="20.25" x14ac:dyDescent="0.25"/>
  <cols>
    <col min="1" max="1" width="5.28515625" style="1" customWidth="1"/>
    <col min="2" max="2" width="66" style="75" customWidth="1"/>
    <col min="3" max="3" width="23.7109375" style="75" customWidth="1"/>
    <col min="4" max="4" width="12" style="75" customWidth="1"/>
    <col min="5" max="5" width="17.28515625" style="76" customWidth="1"/>
    <col min="6" max="6" width="18.42578125" style="76" customWidth="1"/>
    <col min="7" max="7" width="20.7109375" style="75" customWidth="1"/>
  </cols>
  <sheetData>
    <row r="1" spans="1:7" x14ac:dyDescent="0.25">
      <c r="G1" s="77" t="s">
        <v>20</v>
      </c>
    </row>
    <row r="2" spans="1:7" x14ac:dyDescent="0.25">
      <c r="B2" s="120" t="s">
        <v>0</v>
      </c>
      <c r="C2" s="120"/>
      <c r="D2" s="120"/>
      <c r="E2" s="120"/>
      <c r="F2" s="120"/>
      <c r="G2" s="120"/>
    </row>
    <row r="4" spans="1:7" ht="29.25" customHeight="1" x14ac:dyDescent="0.25">
      <c r="A4" s="121" t="s">
        <v>21</v>
      </c>
      <c r="B4" s="121"/>
      <c r="C4" s="121"/>
      <c r="D4" s="121"/>
      <c r="E4" s="121"/>
      <c r="F4" s="121"/>
      <c r="G4" s="121"/>
    </row>
    <row r="5" spans="1:7" ht="27" customHeight="1" x14ac:dyDescent="0.25">
      <c r="A5" s="122" t="s">
        <v>1</v>
      </c>
      <c r="B5" s="123"/>
      <c r="C5" s="113" t="s">
        <v>2</v>
      </c>
      <c r="D5" s="113"/>
      <c r="E5" s="113"/>
      <c r="F5" s="113"/>
      <c r="G5" s="113"/>
    </row>
    <row r="6" spans="1:7" ht="27" customHeight="1" x14ac:dyDescent="0.25">
      <c r="A6" s="124"/>
      <c r="B6" s="125"/>
      <c r="C6" s="113" t="s">
        <v>3</v>
      </c>
      <c r="D6" s="113"/>
      <c r="E6" s="113"/>
      <c r="F6" s="113"/>
      <c r="G6" s="113"/>
    </row>
    <row r="7" spans="1:7" ht="27" customHeight="1" x14ac:dyDescent="0.25">
      <c r="A7" s="126"/>
      <c r="B7" s="127"/>
      <c r="C7" s="113" t="s">
        <v>4</v>
      </c>
      <c r="D7" s="113"/>
      <c r="E7" s="113"/>
      <c r="F7" s="113"/>
      <c r="G7" s="113"/>
    </row>
    <row r="8" spans="1:7" ht="34.9" customHeight="1" x14ac:dyDescent="0.25">
      <c r="A8" s="111" t="s">
        <v>5</v>
      </c>
      <c r="B8" s="112"/>
      <c r="C8" s="113" t="s">
        <v>6</v>
      </c>
      <c r="D8" s="113"/>
      <c r="E8" s="113"/>
      <c r="F8" s="113"/>
      <c r="G8" s="113"/>
    </row>
    <row r="9" spans="1:7" ht="251.25" customHeight="1" x14ac:dyDescent="0.25">
      <c r="A9" s="114" t="s">
        <v>176</v>
      </c>
      <c r="B9" s="115"/>
      <c r="C9" s="115"/>
      <c r="D9" s="115"/>
      <c r="E9" s="115"/>
      <c r="F9" s="115"/>
      <c r="G9" s="116"/>
    </row>
    <row r="10" spans="1:7" ht="251.25" customHeight="1" x14ac:dyDescent="0.25">
      <c r="A10" s="117"/>
      <c r="B10" s="118"/>
      <c r="C10" s="118"/>
      <c r="D10" s="118"/>
      <c r="E10" s="118"/>
      <c r="F10" s="118"/>
      <c r="G10" s="119"/>
    </row>
    <row r="11" spans="1:7" ht="121.5" customHeight="1" thickBot="1" x14ac:dyDescent="0.3">
      <c r="A11" s="80" t="s">
        <v>177</v>
      </c>
      <c r="B11" s="81"/>
      <c r="C11" s="81"/>
      <c r="D11" s="81"/>
      <c r="E11" s="81"/>
      <c r="F11" s="81"/>
      <c r="G11" s="82"/>
    </row>
    <row r="12" spans="1:7" ht="79.5" thickBot="1" x14ac:dyDescent="0.3">
      <c r="A12" s="13" t="s">
        <v>7</v>
      </c>
      <c r="B12" s="14" t="s">
        <v>8</v>
      </c>
      <c r="C12" s="14" t="s">
        <v>178</v>
      </c>
      <c r="D12" s="74" t="s">
        <v>22</v>
      </c>
      <c r="E12" s="23" t="s">
        <v>9</v>
      </c>
      <c r="F12" s="15" t="s">
        <v>10</v>
      </c>
      <c r="G12" s="16" t="s">
        <v>11</v>
      </c>
    </row>
    <row r="13" spans="1:7" ht="16.5" thickBot="1" x14ac:dyDescent="0.3">
      <c r="A13" s="90" t="s">
        <v>23</v>
      </c>
      <c r="B13" s="91"/>
      <c r="C13" s="91"/>
      <c r="D13" s="91"/>
      <c r="E13" s="91"/>
      <c r="F13" s="91"/>
      <c r="G13" s="99"/>
    </row>
    <row r="14" spans="1:7" ht="15.75" thickBot="1" x14ac:dyDescent="0.3">
      <c r="A14" s="100" t="s">
        <v>24</v>
      </c>
      <c r="B14" s="101"/>
      <c r="C14" s="101"/>
      <c r="D14" s="101"/>
      <c r="E14" s="101"/>
      <c r="F14" s="101"/>
      <c r="G14" s="102"/>
    </row>
    <row r="15" spans="1:7" ht="15" x14ac:dyDescent="0.25">
      <c r="A15" s="47">
        <v>1</v>
      </c>
      <c r="B15" s="48" t="s">
        <v>25</v>
      </c>
      <c r="C15" s="49"/>
      <c r="D15" s="50" t="s">
        <v>26</v>
      </c>
      <c r="E15" s="35">
        <v>89.8</v>
      </c>
      <c r="F15" s="36"/>
      <c r="G15" s="37">
        <f>E15*F15</f>
        <v>0</v>
      </c>
    </row>
    <row r="16" spans="1:7" ht="15" x14ac:dyDescent="0.25">
      <c r="A16" s="51">
        <v>2</v>
      </c>
      <c r="B16" s="18" t="s">
        <v>27</v>
      </c>
      <c r="C16" s="17"/>
      <c r="D16" s="52" t="s">
        <v>26</v>
      </c>
      <c r="E16" s="25">
        <v>63.7</v>
      </c>
      <c r="F16" s="22"/>
      <c r="G16" s="26">
        <f t="shared" ref="G16:G38" si="0">E16*F16</f>
        <v>0</v>
      </c>
    </row>
    <row r="17" spans="1:7" ht="30" x14ac:dyDescent="0.25">
      <c r="A17" s="51">
        <v>3</v>
      </c>
      <c r="B17" s="18" t="s">
        <v>28</v>
      </c>
      <c r="C17" s="17"/>
      <c r="D17" s="52" t="s">
        <v>26</v>
      </c>
      <c r="E17" s="25">
        <v>6</v>
      </c>
      <c r="F17" s="22"/>
      <c r="G17" s="26">
        <f t="shared" si="0"/>
        <v>0</v>
      </c>
    </row>
    <row r="18" spans="1:7" ht="15" x14ac:dyDescent="0.25">
      <c r="A18" s="51">
        <v>4</v>
      </c>
      <c r="B18" s="18" t="s">
        <v>29</v>
      </c>
      <c r="C18" s="17"/>
      <c r="D18" s="52" t="s">
        <v>26</v>
      </c>
      <c r="E18" s="25">
        <v>6</v>
      </c>
      <c r="F18" s="22"/>
      <c r="G18" s="26">
        <f t="shared" si="0"/>
        <v>0</v>
      </c>
    </row>
    <row r="19" spans="1:7" ht="15" x14ac:dyDescent="0.25">
      <c r="A19" s="51">
        <v>5</v>
      </c>
      <c r="B19" s="18" t="s">
        <v>30</v>
      </c>
      <c r="C19" s="17"/>
      <c r="D19" s="52" t="s">
        <v>31</v>
      </c>
      <c r="E19" s="25">
        <v>51.8</v>
      </c>
      <c r="F19" s="22"/>
      <c r="G19" s="26">
        <f t="shared" si="0"/>
        <v>0</v>
      </c>
    </row>
    <row r="20" spans="1:7" ht="15" x14ac:dyDescent="0.25">
      <c r="A20" s="51">
        <v>6</v>
      </c>
      <c r="B20" s="18" t="s">
        <v>32</v>
      </c>
      <c r="C20" s="17"/>
      <c r="D20" s="52" t="s">
        <v>26</v>
      </c>
      <c r="E20" s="25">
        <v>101.3</v>
      </c>
      <c r="F20" s="22"/>
      <c r="G20" s="26">
        <f t="shared" si="0"/>
        <v>0</v>
      </c>
    </row>
    <row r="21" spans="1:7" ht="15" x14ac:dyDescent="0.25">
      <c r="A21" s="51">
        <v>7</v>
      </c>
      <c r="B21" s="18" t="s">
        <v>33</v>
      </c>
      <c r="C21" s="17"/>
      <c r="D21" s="52" t="s">
        <v>26</v>
      </c>
      <c r="E21" s="25">
        <v>67.8</v>
      </c>
      <c r="F21" s="22"/>
      <c r="G21" s="26">
        <f t="shared" si="0"/>
        <v>0</v>
      </c>
    </row>
    <row r="22" spans="1:7" ht="15" x14ac:dyDescent="0.25">
      <c r="A22" s="51">
        <v>8</v>
      </c>
      <c r="B22" s="18" t="s">
        <v>34</v>
      </c>
      <c r="C22" s="17"/>
      <c r="D22" s="52" t="s">
        <v>35</v>
      </c>
      <c r="E22" s="25">
        <v>108</v>
      </c>
      <c r="F22" s="22"/>
      <c r="G22" s="26">
        <f t="shared" si="0"/>
        <v>0</v>
      </c>
    </row>
    <row r="23" spans="1:7" ht="15" x14ac:dyDescent="0.25">
      <c r="A23" s="51">
        <v>9</v>
      </c>
      <c r="B23" s="18" t="s">
        <v>36</v>
      </c>
      <c r="C23" s="17"/>
      <c r="D23" s="52" t="s">
        <v>37</v>
      </c>
      <c r="E23" s="25">
        <v>38</v>
      </c>
      <c r="F23" s="22"/>
      <c r="G23" s="26">
        <f t="shared" si="0"/>
        <v>0</v>
      </c>
    </row>
    <row r="24" spans="1:7" ht="15" x14ac:dyDescent="0.25">
      <c r="A24" s="51">
        <v>10</v>
      </c>
      <c r="B24" s="18" t="s">
        <v>38</v>
      </c>
      <c r="C24" s="17"/>
      <c r="D24" s="52" t="s">
        <v>37</v>
      </c>
      <c r="E24" s="25">
        <v>9</v>
      </c>
      <c r="F24" s="22"/>
      <c r="G24" s="26">
        <f t="shared" si="0"/>
        <v>0</v>
      </c>
    </row>
    <row r="25" spans="1:7" ht="15" x14ac:dyDescent="0.25">
      <c r="A25" s="51">
        <v>11</v>
      </c>
      <c r="B25" s="18" t="s">
        <v>39</v>
      </c>
      <c r="C25" s="17"/>
      <c r="D25" s="52" t="s">
        <v>37</v>
      </c>
      <c r="E25" s="25">
        <v>3</v>
      </c>
      <c r="F25" s="22"/>
      <c r="G25" s="26">
        <f t="shared" si="0"/>
        <v>0</v>
      </c>
    </row>
    <row r="26" spans="1:7" ht="15.75" thickBot="1" x14ac:dyDescent="0.3">
      <c r="A26" s="53">
        <v>12</v>
      </c>
      <c r="B26" s="54" t="s">
        <v>40</v>
      </c>
      <c r="C26" s="55"/>
      <c r="D26" s="56" t="s">
        <v>35</v>
      </c>
      <c r="E26" s="41">
        <v>203</v>
      </c>
      <c r="F26" s="42"/>
      <c r="G26" s="43">
        <f t="shared" si="0"/>
        <v>0</v>
      </c>
    </row>
    <row r="27" spans="1:7" ht="15.75" thickBot="1" x14ac:dyDescent="0.3">
      <c r="A27" s="100" t="s">
        <v>41</v>
      </c>
      <c r="B27" s="101"/>
      <c r="C27" s="101"/>
      <c r="D27" s="101"/>
      <c r="E27" s="101"/>
      <c r="F27" s="101"/>
      <c r="G27" s="102"/>
    </row>
    <row r="28" spans="1:7" ht="15" x14ac:dyDescent="0.25">
      <c r="A28" s="47">
        <v>13</v>
      </c>
      <c r="B28" s="57" t="s">
        <v>42</v>
      </c>
      <c r="C28" s="58"/>
      <c r="D28" s="59" t="s">
        <v>26</v>
      </c>
      <c r="E28" s="35">
        <v>67.8</v>
      </c>
      <c r="F28" s="36"/>
      <c r="G28" s="37">
        <f t="shared" si="0"/>
        <v>0</v>
      </c>
    </row>
    <row r="29" spans="1:7" ht="15" x14ac:dyDescent="0.25">
      <c r="A29" s="51">
        <v>14</v>
      </c>
      <c r="B29" s="18" t="s">
        <v>43</v>
      </c>
      <c r="C29" s="20"/>
      <c r="D29" s="60" t="s">
        <v>26</v>
      </c>
      <c r="E29" s="25">
        <f>67.8*1.05</f>
        <v>71.19</v>
      </c>
      <c r="F29" s="22"/>
      <c r="G29" s="26">
        <f t="shared" si="0"/>
        <v>0</v>
      </c>
    </row>
    <row r="30" spans="1:7" ht="15" x14ac:dyDescent="0.25">
      <c r="A30" s="51">
        <v>15</v>
      </c>
      <c r="B30" s="18" t="s">
        <v>44</v>
      </c>
      <c r="C30" s="17"/>
      <c r="D30" s="60" t="s">
        <v>37</v>
      </c>
      <c r="E30" s="25">
        <v>2100</v>
      </c>
      <c r="F30" s="22"/>
      <c r="G30" s="26">
        <f t="shared" si="0"/>
        <v>0</v>
      </c>
    </row>
    <row r="31" spans="1:7" ht="15" x14ac:dyDescent="0.25">
      <c r="A31" s="51">
        <v>16</v>
      </c>
      <c r="B31" s="18" t="s">
        <v>45</v>
      </c>
      <c r="C31" s="17"/>
      <c r="D31" s="52" t="s">
        <v>26</v>
      </c>
      <c r="E31" s="25">
        <v>67.8</v>
      </c>
      <c r="F31" s="22"/>
      <c r="G31" s="26">
        <f t="shared" si="0"/>
        <v>0</v>
      </c>
    </row>
    <row r="32" spans="1:7" ht="15" x14ac:dyDescent="0.25">
      <c r="A32" s="51">
        <v>17</v>
      </c>
      <c r="B32" s="18" t="s">
        <v>46</v>
      </c>
      <c r="C32" s="17"/>
      <c r="D32" s="52" t="s">
        <v>35</v>
      </c>
      <c r="E32" s="25">
        <v>24.3</v>
      </c>
      <c r="F32" s="22"/>
      <c r="G32" s="26">
        <f t="shared" si="0"/>
        <v>0</v>
      </c>
    </row>
    <row r="33" spans="1:7" ht="15" x14ac:dyDescent="0.25">
      <c r="A33" s="51">
        <v>18</v>
      </c>
      <c r="B33" s="18" t="s">
        <v>47</v>
      </c>
      <c r="C33" s="17"/>
      <c r="D33" s="52" t="s">
        <v>26</v>
      </c>
      <c r="E33" s="25">
        <f>1.02*67.8</f>
        <v>69.155999999999992</v>
      </c>
      <c r="F33" s="22"/>
      <c r="G33" s="26">
        <f t="shared" si="0"/>
        <v>0</v>
      </c>
    </row>
    <row r="34" spans="1:7" ht="15" x14ac:dyDescent="0.25">
      <c r="A34" s="51">
        <v>19</v>
      </c>
      <c r="B34" s="18" t="s">
        <v>48</v>
      </c>
      <c r="C34" s="17"/>
      <c r="D34" s="52" t="s">
        <v>35</v>
      </c>
      <c r="E34" s="25">
        <v>32</v>
      </c>
      <c r="F34" s="22"/>
      <c r="G34" s="26">
        <f t="shared" si="0"/>
        <v>0</v>
      </c>
    </row>
    <row r="35" spans="1:7" ht="15" x14ac:dyDescent="0.25">
      <c r="A35" s="51">
        <v>20</v>
      </c>
      <c r="B35" s="18" t="s">
        <v>49</v>
      </c>
      <c r="C35" s="17"/>
      <c r="D35" s="52" t="s">
        <v>35</v>
      </c>
      <c r="E35" s="25">
        <v>32</v>
      </c>
      <c r="F35" s="22"/>
      <c r="G35" s="26">
        <f t="shared" si="0"/>
        <v>0</v>
      </c>
    </row>
    <row r="36" spans="1:7" ht="15" x14ac:dyDescent="0.25">
      <c r="A36" s="51">
        <v>21</v>
      </c>
      <c r="B36" s="18" t="s">
        <v>50</v>
      </c>
      <c r="C36" s="17"/>
      <c r="D36" s="52" t="s">
        <v>37</v>
      </c>
      <c r="E36" s="25">
        <v>130</v>
      </c>
      <c r="F36" s="22"/>
      <c r="G36" s="26">
        <f t="shared" si="0"/>
        <v>0</v>
      </c>
    </row>
    <row r="37" spans="1:7" ht="15" x14ac:dyDescent="0.25">
      <c r="A37" s="51">
        <v>22</v>
      </c>
      <c r="B37" s="18" t="s">
        <v>51</v>
      </c>
      <c r="C37" s="17"/>
      <c r="D37" s="52" t="s">
        <v>37</v>
      </c>
      <c r="E37" s="25">
        <v>8</v>
      </c>
      <c r="F37" s="22"/>
      <c r="G37" s="26">
        <f t="shared" si="0"/>
        <v>0</v>
      </c>
    </row>
    <row r="38" spans="1:7" ht="15.75" thickBot="1" x14ac:dyDescent="0.3">
      <c r="A38" s="53">
        <v>23</v>
      </c>
      <c r="B38" s="54" t="s">
        <v>52</v>
      </c>
      <c r="C38" s="55"/>
      <c r="D38" s="56" t="s">
        <v>37</v>
      </c>
      <c r="E38" s="27">
        <v>8</v>
      </c>
      <c r="F38" s="28"/>
      <c r="G38" s="29">
        <f t="shared" si="0"/>
        <v>0</v>
      </c>
    </row>
    <row r="39" spans="1:7" ht="15.75" thickBot="1" x14ac:dyDescent="0.3">
      <c r="A39" s="100" t="s">
        <v>53</v>
      </c>
      <c r="B39" s="101"/>
      <c r="C39" s="101"/>
      <c r="D39" s="101"/>
      <c r="E39" s="101"/>
      <c r="F39" s="101"/>
      <c r="G39" s="102"/>
    </row>
    <row r="40" spans="1:7" ht="15" x14ac:dyDescent="0.25">
      <c r="A40" s="47">
        <v>24</v>
      </c>
      <c r="B40" s="48" t="s">
        <v>54</v>
      </c>
      <c r="C40" s="49"/>
      <c r="D40" s="50" t="s">
        <v>26</v>
      </c>
      <c r="E40" s="35">
        <v>67.8</v>
      </c>
      <c r="F40" s="36"/>
      <c r="G40" s="37">
        <f>E40*F40</f>
        <v>0</v>
      </c>
    </row>
    <row r="41" spans="1:7" ht="15" x14ac:dyDescent="0.25">
      <c r="A41" s="51">
        <v>25</v>
      </c>
      <c r="B41" s="18" t="s">
        <v>55</v>
      </c>
      <c r="C41" s="17"/>
      <c r="D41" s="52" t="s">
        <v>35</v>
      </c>
      <c r="E41" s="25">
        <v>65</v>
      </c>
      <c r="F41" s="22"/>
      <c r="G41" s="26">
        <f t="shared" ref="G41:G79" si="1">E41*F41</f>
        <v>0</v>
      </c>
    </row>
    <row r="42" spans="1:7" ht="15" x14ac:dyDescent="0.25">
      <c r="A42" s="51">
        <v>26</v>
      </c>
      <c r="B42" s="18" t="s">
        <v>56</v>
      </c>
      <c r="C42" s="17"/>
      <c r="D42" s="52" t="s">
        <v>35</v>
      </c>
      <c r="E42" s="25">
        <v>65</v>
      </c>
      <c r="F42" s="22"/>
      <c r="G42" s="26">
        <f t="shared" si="1"/>
        <v>0</v>
      </c>
    </row>
    <row r="43" spans="1:7" ht="15" x14ac:dyDescent="0.25">
      <c r="A43" s="51">
        <v>27</v>
      </c>
      <c r="B43" s="18" t="s">
        <v>57</v>
      </c>
      <c r="C43" s="17"/>
      <c r="D43" s="52" t="s">
        <v>35</v>
      </c>
      <c r="E43" s="25">
        <v>130</v>
      </c>
      <c r="F43" s="22"/>
      <c r="G43" s="26">
        <f t="shared" si="1"/>
        <v>0</v>
      </c>
    </row>
    <row r="44" spans="1:7" ht="15" x14ac:dyDescent="0.25">
      <c r="A44" s="51">
        <v>28</v>
      </c>
      <c r="B44" s="18" t="s">
        <v>58</v>
      </c>
      <c r="C44" s="17"/>
      <c r="D44" s="52" t="s">
        <v>35</v>
      </c>
      <c r="E44" s="25">
        <v>73</v>
      </c>
      <c r="F44" s="22"/>
      <c r="G44" s="26">
        <f t="shared" si="1"/>
        <v>0</v>
      </c>
    </row>
    <row r="45" spans="1:7" ht="15" x14ac:dyDescent="0.25">
      <c r="A45" s="51">
        <v>29</v>
      </c>
      <c r="B45" s="18" t="s">
        <v>59</v>
      </c>
      <c r="C45" s="17"/>
      <c r="D45" s="52" t="s">
        <v>37</v>
      </c>
      <c r="E45" s="25">
        <v>55</v>
      </c>
      <c r="F45" s="22"/>
      <c r="G45" s="26">
        <f t="shared" si="1"/>
        <v>0</v>
      </c>
    </row>
    <row r="46" spans="1:7" ht="15" x14ac:dyDescent="0.25">
      <c r="A46" s="51">
        <v>30</v>
      </c>
      <c r="B46" s="18" t="s">
        <v>60</v>
      </c>
      <c r="C46" s="17"/>
      <c r="D46" s="52" t="s">
        <v>37</v>
      </c>
      <c r="E46" s="25">
        <v>55</v>
      </c>
      <c r="F46" s="22"/>
      <c r="G46" s="26">
        <f t="shared" si="1"/>
        <v>0</v>
      </c>
    </row>
    <row r="47" spans="1:7" ht="15" x14ac:dyDescent="0.25">
      <c r="A47" s="51">
        <v>31</v>
      </c>
      <c r="B47" s="18" t="s">
        <v>61</v>
      </c>
      <c r="C47" s="17"/>
      <c r="D47" s="52" t="s">
        <v>37</v>
      </c>
      <c r="E47" s="25">
        <v>210</v>
      </c>
      <c r="F47" s="22"/>
      <c r="G47" s="26">
        <f t="shared" si="1"/>
        <v>0</v>
      </c>
    </row>
    <row r="48" spans="1:7" ht="15" x14ac:dyDescent="0.25">
      <c r="A48" s="51">
        <v>32</v>
      </c>
      <c r="B48" s="18" t="s">
        <v>62</v>
      </c>
      <c r="C48" s="17"/>
      <c r="D48" s="52" t="s">
        <v>26</v>
      </c>
      <c r="E48" s="25">
        <v>67.8</v>
      </c>
      <c r="F48" s="22"/>
      <c r="G48" s="26">
        <f t="shared" si="1"/>
        <v>0</v>
      </c>
    </row>
    <row r="49" spans="1:7" ht="15.75" thickBot="1" x14ac:dyDescent="0.3">
      <c r="A49" s="53">
        <v>33</v>
      </c>
      <c r="B49" s="54" t="s">
        <v>63</v>
      </c>
      <c r="C49" s="55"/>
      <c r="D49" s="56" t="s">
        <v>37</v>
      </c>
      <c r="E49" s="27">
        <v>198</v>
      </c>
      <c r="F49" s="28"/>
      <c r="G49" s="29">
        <f t="shared" si="1"/>
        <v>0</v>
      </c>
    </row>
    <row r="50" spans="1:7" ht="15.75" thickBot="1" x14ac:dyDescent="0.3">
      <c r="A50" s="95" t="s">
        <v>64</v>
      </c>
      <c r="B50" s="96"/>
      <c r="C50" s="96"/>
      <c r="D50" s="96"/>
      <c r="E50" s="96"/>
      <c r="F50" s="96"/>
      <c r="G50" s="97"/>
    </row>
    <row r="51" spans="1:7" ht="15" x14ac:dyDescent="0.25">
      <c r="A51" s="71">
        <v>34</v>
      </c>
      <c r="B51" s="33" t="s">
        <v>65</v>
      </c>
      <c r="C51" s="32"/>
      <c r="D51" s="34" t="s">
        <v>26</v>
      </c>
      <c r="E51" s="35">
        <v>101.3</v>
      </c>
      <c r="F51" s="36"/>
      <c r="G51" s="37">
        <f t="shared" si="1"/>
        <v>0</v>
      </c>
    </row>
    <row r="52" spans="1:7" ht="15" x14ac:dyDescent="0.25">
      <c r="A52" s="51">
        <v>35</v>
      </c>
      <c r="B52" s="18" t="s">
        <v>66</v>
      </c>
      <c r="C52" s="17"/>
      <c r="D52" s="24" t="s">
        <v>67</v>
      </c>
      <c r="E52" s="25">
        <v>30</v>
      </c>
      <c r="F52" s="22"/>
      <c r="G52" s="26">
        <f t="shared" si="1"/>
        <v>0</v>
      </c>
    </row>
    <row r="53" spans="1:7" ht="30" x14ac:dyDescent="0.25">
      <c r="A53" s="51">
        <v>36</v>
      </c>
      <c r="B53" s="18" t="s">
        <v>68</v>
      </c>
      <c r="C53" s="17"/>
      <c r="D53" s="24" t="s">
        <v>26</v>
      </c>
      <c r="E53" s="25">
        <v>101.3</v>
      </c>
      <c r="F53" s="22"/>
      <c r="G53" s="26">
        <f t="shared" si="1"/>
        <v>0</v>
      </c>
    </row>
    <row r="54" spans="1:7" ht="15" x14ac:dyDescent="0.25">
      <c r="A54" s="51">
        <v>37</v>
      </c>
      <c r="B54" s="18" t="s">
        <v>69</v>
      </c>
      <c r="C54" s="17"/>
      <c r="D54" s="24" t="s">
        <v>70</v>
      </c>
      <c r="E54" s="25">
        <v>3400</v>
      </c>
      <c r="F54" s="22"/>
      <c r="G54" s="26">
        <f t="shared" si="1"/>
        <v>0</v>
      </c>
    </row>
    <row r="55" spans="1:7" ht="15" x14ac:dyDescent="0.25">
      <c r="A55" s="51">
        <v>38</v>
      </c>
      <c r="B55" s="18" t="s">
        <v>71</v>
      </c>
      <c r="C55" s="17"/>
      <c r="D55" s="24" t="s">
        <v>26</v>
      </c>
      <c r="E55" s="25">
        <v>101.3</v>
      </c>
      <c r="F55" s="22"/>
      <c r="G55" s="26">
        <f t="shared" si="1"/>
        <v>0</v>
      </c>
    </row>
    <row r="56" spans="1:7" ht="15" x14ac:dyDescent="0.25">
      <c r="A56" s="51">
        <v>39</v>
      </c>
      <c r="B56" s="18" t="s">
        <v>72</v>
      </c>
      <c r="C56" s="17"/>
      <c r="D56" s="24" t="s">
        <v>26</v>
      </c>
      <c r="E56" s="25">
        <v>112</v>
      </c>
      <c r="F56" s="22"/>
      <c r="G56" s="26">
        <f t="shared" si="1"/>
        <v>0</v>
      </c>
    </row>
    <row r="57" spans="1:7" ht="15" x14ac:dyDescent="0.25">
      <c r="A57" s="51">
        <v>40</v>
      </c>
      <c r="B57" s="18" t="s">
        <v>73</v>
      </c>
      <c r="C57" s="17"/>
      <c r="D57" s="24" t="s">
        <v>26</v>
      </c>
      <c r="E57" s="25">
        <v>101.3</v>
      </c>
      <c r="F57" s="22"/>
      <c r="G57" s="26">
        <f t="shared" si="1"/>
        <v>0</v>
      </c>
    </row>
    <row r="58" spans="1:7" ht="15" x14ac:dyDescent="0.25">
      <c r="A58" s="51">
        <v>41</v>
      </c>
      <c r="B58" s="18" t="s">
        <v>74</v>
      </c>
      <c r="C58" s="17"/>
      <c r="D58" s="24" t="s">
        <v>26</v>
      </c>
      <c r="E58" s="25">
        <v>0.80700000000000005</v>
      </c>
      <c r="F58" s="22"/>
      <c r="G58" s="26">
        <f t="shared" si="1"/>
        <v>0</v>
      </c>
    </row>
    <row r="59" spans="1:7" ht="15" x14ac:dyDescent="0.25">
      <c r="A59" s="51">
        <v>42</v>
      </c>
      <c r="B59" s="18" t="s">
        <v>75</v>
      </c>
      <c r="C59" s="17"/>
      <c r="D59" s="24" t="s">
        <v>70</v>
      </c>
      <c r="E59" s="25">
        <v>365</v>
      </c>
      <c r="F59" s="22"/>
      <c r="G59" s="26">
        <f t="shared" si="1"/>
        <v>0</v>
      </c>
    </row>
    <row r="60" spans="1:7" ht="15" x14ac:dyDescent="0.25">
      <c r="A60" s="51">
        <v>43</v>
      </c>
      <c r="B60" s="18" t="s">
        <v>76</v>
      </c>
      <c r="C60" s="17"/>
      <c r="D60" s="24" t="s">
        <v>67</v>
      </c>
      <c r="E60" s="25">
        <v>7.524</v>
      </c>
      <c r="F60" s="22"/>
      <c r="G60" s="26">
        <f t="shared" si="1"/>
        <v>0</v>
      </c>
    </row>
    <row r="61" spans="1:7" ht="30" x14ac:dyDescent="0.25">
      <c r="A61" s="51">
        <v>44</v>
      </c>
      <c r="B61" s="18" t="s">
        <v>77</v>
      </c>
      <c r="C61" s="17"/>
      <c r="D61" s="24" t="s">
        <v>26</v>
      </c>
      <c r="E61" s="25">
        <v>50.160000000000004</v>
      </c>
      <c r="F61" s="22"/>
      <c r="G61" s="26">
        <f t="shared" si="1"/>
        <v>0</v>
      </c>
    </row>
    <row r="62" spans="1:7" ht="15" x14ac:dyDescent="0.25">
      <c r="A62" s="51">
        <v>45</v>
      </c>
      <c r="B62" s="18" t="s">
        <v>74</v>
      </c>
      <c r="C62" s="17"/>
      <c r="D62" s="24" t="s">
        <v>26</v>
      </c>
      <c r="E62" s="25">
        <v>0.85</v>
      </c>
      <c r="F62" s="22"/>
      <c r="G62" s="26">
        <f t="shared" si="1"/>
        <v>0</v>
      </c>
    </row>
    <row r="63" spans="1:7" ht="15" x14ac:dyDescent="0.25">
      <c r="A63" s="51">
        <v>46</v>
      </c>
      <c r="B63" s="18" t="s">
        <v>78</v>
      </c>
      <c r="C63" s="17"/>
      <c r="D63" s="24" t="s">
        <v>67</v>
      </c>
      <c r="E63" s="25">
        <v>30.39</v>
      </c>
      <c r="F63" s="22"/>
      <c r="G63" s="26">
        <f t="shared" si="1"/>
        <v>0</v>
      </c>
    </row>
    <row r="64" spans="1:7" ht="45" x14ac:dyDescent="0.25">
      <c r="A64" s="51">
        <f>1+A63</f>
        <v>47</v>
      </c>
      <c r="B64" s="18" t="s">
        <v>79</v>
      </c>
      <c r="C64" s="21"/>
      <c r="D64" s="31" t="s">
        <v>26</v>
      </c>
      <c r="E64" s="25">
        <v>4.05</v>
      </c>
      <c r="F64" s="22"/>
      <c r="G64" s="26">
        <f t="shared" si="1"/>
        <v>0</v>
      </c>
    </row>
    <row r="65" spans="1:7" ht="15" x14ac:dyDescent="0.25">
      <c r="A65" s="51">
        <f t="shared" ref="A65:A77" si="2">1+A64</f>
        <v>48</v>
      </c>
      <c r="B65" s="19" t="s">
        <v>80</v>
      </c>
      <c r="C65" s="21"/>
      <c r="D65" s="31" t="s">
        <v>35</v>
      </c>
      <c r="E65" s="25">
        <v>13.5</v>
      </c>
      <c r="F65" s="22"/>
      <c r="G65" s="26">
        <f t="shared" si="1"/>
        <v>0</v>
      </c>
    </row>
    <row r="66" spans="1:7" ht="15" x14ac:dyDescent="0.25">
      <c r="A66" s="51">
        <f t="shared" si="2"/>
        <v>49</v>
      </c>
      <c r="B66" s="18" t="s">
        <v>81</v>
      </c>
      <c r="C66" s="17"/>
      <c r="D66" s="24" t="s">
        <v>35</v>
      </c>
      <c r="E66" s="25">
        <f>4.58*E64</f>
        <v>18.548999999999999</v>
      </c>
      <c r="F66" s="22"/>
      <c r="G66" s="26">
        <f t="shared" si="1"/>
        <v>0</v>
      </c>
    </row>
    <row r="67" spans="1:7" ht="15" x14ac:dyDescent="0.25">
      <c r="A67" s="51">
        <f t="shared" si="2"/>
        <v>50</v>
      </c>
      <c r="B67" s="18" t="s">
        <v>82</v>
      </c>
      <c r="C67" s="17"/>
      <c r="D67" s="24" t="s">
        <v>35</v>
      </c>
      <c r="E67" s="25">
        <f>3.33*E64</f>
        <v>13.486499999999999</v>
      </c>
      <c r="F67" s="22"/>
      <c r="G67" s="26">
        <f t="shared" si="1"/>
        <v>0</v>
      </c>
    </row>
    <row r="68" spans="1:7" ht="15" x14ac:dyDescent="0.25">
      <c r="A68" s="51">
        <f t="shared" si="2"/>
        <v>51</v>
      </c>
      <c r="B68" s="18" t="s">
        <v>83</v>
      </c>
      <c r="C68" s="17"/>
      <c r="D68" s="24" t="s">
        <v>37</v>
      </c>
      <c r="E68" s="25">
        <f>12*E64</f>
        <v>48.599999999999994</v>
      </c>
      <c r="F68" s="22"/>
      <c r="G68" s="26">
        <f t="shared" si="1"/>
        <v>0</v>
      </c>
    </row>
    <row r="69" spans="1:7" ht="15" x14ac:dyDescent="0.25">
      <c r="A69" s="51">
        <f t="shared" si="2"/>
        <v>52</v>
      </c>
      <c r="B69" s="18" t="s">
        <v>84</v>
      </c>
      <c r="C69" s="17"/>
      <c r="D69" s="24" t="s">
        <v>37</v>
      </c>
      <c r="E69" s="25">
        <f>45*E64</f>
        <v>182.25</v>
      </c>
      <c r="F69" s="22"/>
      <c r="G69" s="26">
        <f t="shared" si="1"/>
        <v>0</v>
      </c>
    </row>
    <row r="70" spans="1:7" ht="15" x14ac:dyDescent="0.25">
      <c r="A70" s="51">
        <f t="shared" si="2"/>
        <v>53</v>
      </c>
      <c r="B70" s="18" t="s">
        <v>85</v>
      </c>
      <c r="C70" s="17"/>
      <c r="D70" s="24" t="s">
        <v>37</v>
      </c>
      <c r="E70" s="25">
        <f>16*E64</f>
        <v>64.8</v>
      </c>
      <c r="F70" s="22"/>
      <c r="G70" s="26">
        <f t="shared" si="1"/>
        <v>0</v>
      </c>
    </row>
    <row r="71" spans="1:7" ht="15" x14ac:dyDescent="0.25">
      <c r="A71" s="51">
        <f t="shared" si="2"/>
        <v>54</v>
      </c>
      <c r="B71" s="19" t="s">
        <v>86</v>
      </c>
      <c r="C71" s="20"/>
      <c r="D71" s="31" t="s">
        <v>35</v>
      </c>
      <c r="E71" s="25">
        <f>0.9*E64</f>
        <v>3.645</v>
      </c>
      <c r="F71" s="22"/>
      <c r="G71" s="26">
        <f t="shared" si="1"/>
        <v>0</v>
      </c>
    </row>
    <row r="72" spans="1:7" ht="15" x14ac:dyDescent="0.25">
      <c r="A72" s="51">
        <f t="shared" si="2"/>
        <v>55</v>
      </c>
      <c r="B72" s="19" t="s">
        <v>87</v>
      </c>
      <c r="C72" s="20"/>
      <c r="D72" s="31" t="s">
        <v>70</v>
      </c>
      <c r="E72" s="25">
        <f>0.3*E64</f>
        <v>1.2149999999999999</v>
      </c>
      <c r="F72" s="22"/>
      <c r="G72" s="26">
        <f t="shared" si="1"/>
        <v>0</v>
      </c>
    </row>
    <row r="73" spans="1:7" ht="15" x14ac:dyDescent="0.25">
      <c r="A73" s="51">
        <f t="shared" si="2"/>
        <v>56</v>
      </c>
      <c r="B73" s="18" t="s">
        <v>76</v>
      </c>
      <c r="C73" s="17"/>
      <c r="D73" s="24" t="s">
        <v>67</v>
      </c>
      <c r="E73" s="25">
        <v>0.8</v>
      </c>
      <c r="F73" s="22"/>
      <c r="G73" s="26">
        <f t="shared" si="1"/>
        <v>0</v>
      </c>
    </row>
    <row r="74" spans="1:7" ht="15" x14ac:dyDescent="0.25">
      <c r="A74" s="51">
        <f t="shared" si="2"/>
        <v>57</v>
      </c>
      <c r="B74" s="19" t="s">
        <v>88</v>
      </c>
      <c r="C74" s="20"/>
      <c r="D74" s="31" t="s">
        <v>26</v>
      </c>
      <c r="E74" s="25">
        <f>1.05*E64</f>
        <v>4.2525000000000004</v>
      </c>
      <c r="F74" s="22"/>
      <c r="G74" s="26">
        <f t="shared" si="1"/>
        <v>0</v>
      </c>
    </row>
    <row r="75" spans="1:7" ht="15" x14ac:dyDescent="0.25">
      <c r="A75" s="51">
        <f t="shared" si="2"/>
        <v>58</v>
      </c>
      <c r="B75" s="18" t="s">
        <v>89</v>
      </c>
      <c r="C75" s="17"/>
      <c r="D75" s="24" t="s">
        <v>37</v>
      </c>
      <c r="E75" s="25">
        <v>3</v>
      </c>
      <c r="F75" s="22"/>
      <c r="G75" s="26">
        <f t="shared" si="1"/>
        <v>0</v>
      </c>
    </row>
    <row r="76" spans="1:7" ht="15" x14ac:dyDescent="0.25">
      <c r="A76" s="51">
        <f t="shared" si="2"/>
        <v>59</v>
      </c>
      <c r="B76" s="18" t="s">
        <v>90</v>
      </c>
      <c r="C76" s="17"/>
      <c r="D76" s="24" t="s">
        <v>31</v>
      </c>
      <c r="E76" s="25">
        <v>50</v>
      </c>
      <c r="F76" s="22"/>
      <c r="G76" s="26">
        <f t="shared" si="1"/>
        <v>0</v>
      </c>
    </row>
    <row r="77" spans="1:7" ht="15.75" thickBot="1" x14ac:dyDescent="0.3">
      <c r="A77" s="72">
        <f t="shared" si="2"/>
        <v>60</v>
      </c>
      <c r="B77" s="61" t="s">
        <v>80</v>
      </c>
      <c r="C77" s="62"/>
      <c r="D77" s="63" t="s">
        <v>35</v>
      </c>
      <c r="E77" s="41">
        <v>50</v>
      </c>
      <c r="F77" s="42"/>
      <c r="G77" s="43">
        <f t="shared" si="1"/>
        <v>0</v>
      </c>
    </row>
    <row r="78" spans="1:7" ht="15.75" thickBot="1" x14ac:dyDescent="0.3">
      <c r="A78" s="95" t="s">
        <v>91</v>
      </c>
      <c r="B78" s="96"/>
      <c r="C78" s="96"/>
      <c r="D78" s="96"/>
      <c r="E78" s="96"/>
      <c r="F78" s="96"/>
      <c r="G78" s="97"/>
    </row>
    <row r="79" spans="1:7" ht="15.75" thickBot="1" x14ac:dyDescent="0.3">
      <c r="A79" s="73">
        <v>61</v>
      </c>
      <c r="B79" s="65" t="s">
        <v>92</v>
      </c>
      <c r="C79" s="64"/>
      <c r="D79" s="66" t="s">
        <v>37</v>
      </c>
      <c r="E79" s="67">
        <v>2</v>
      </c>
      <c r="F79" s="68"/>
      <c r="G79" s="69">
        <f t="shared" si="1"/>
        <v>0</v>
      </c>
    </row>
    <row r="80" spans="1:7" ht="15.75" thickBot="1" x14ac:dyDescent="0.3">
      <c r="A80" s="95" t="s">
        <v>93</v>
      </c>
      <c r="B80" s="96"/>
      <c r="C80" s="96"/>
      <c r="D80" s="96"/>
      <c r="E80" s="96"/>
      <c r="F80" s="96"/>
      <c r="G80" s="97"/>
    </row>
    <row r="81" spans="1:7" ht="15" x14ac:dyDescent="0.25">
      <c r="A81" s="71">
        <v>62</v>
      </c>
      <c r="B81" s="33" t="s">
        <v>94</v>
      </c>
      <c r="C81" s="32"/>
      <c r="D81" s="34" t="s">
        <v>37</v>
      </c>
      <c r="E81" s="35">
        <v>30</v>
      </c>
      <c r="F81" s="36"/>
      <c r="G81" s="37">
        <f>E81*F81</f>
        <v>0</v>
      </c>
    </row>
    <row r="82" spans="1:7" ht="30" x14ac:dyDescent="0.25">
      <c r="A82" s="51">
        <f>1+A81</f>
        <v>63</v>
      </c>
      <c r="B82" s="18" t="s">
        <v>95</v>
      </c>
      <c r="C82" s="17"/>
      <c r="D82" s="24" t="s">
        <v>37</v>
      </c>
      <c r="E82" s="25">
        <v>2</v>
      </c>
      <c r="F82" s="22"/>
      <c r="G82" s="26">
        <f t="shared" ref="G82:G113" si="3">E82*F82</f>
        <v>0</v>
      </c>
    </row>
    <row r="83" spans="1:7" ht="15" x14ac:dyDescent="0.25">
      <c r="A83" s="51">
        <f t="shared" ref="A83:A113" si="4">1+A82</f>
        <v>64</v>
      </c>
      <c r="B83" s="18" t="s">
        <v>96</v>
      </c>
      <c r="C83" s="17"/>
      <c r="D83" s="24" t="s">
        <v>37</v>
      </c>
      <c r="E83" s="25">
        <v>32</v>
      </c>
      <c r="F83" s="22"/>
      <c r="G83" s="26">
        <f t="shared" si="3"/>
        <v>0</v>
      </c>
    </row>
    <row r="84" spans="1:7" ht="15" x14ac:dyDescent="0.25">
      <c r="A84" s="51">
        <f t="shared" si="4"/>
        <v>65</v>
      </c>
      <c r="B84" s="18" t="s">
        <v>97</v>
      </c>
      <c r="C84" s="17"/>
      <c r="D84" s="24" t="s">
        <v>37</v>
      </c>
      <c r="E84" s="25">
        <v>2</v>
      </c>
      <c r="F84" s="22"/>
      <c r="G84" s="26">
        <f t="shared" si="3"/>
        <v>0</v>
      </c>
    </row>
    <row r="85" spans="1:7" ht="30" x14ac:dyDescent="0.25">
      <c r="A85" s="51">
        <f t="shared" si="4"/>
        <v>66</v>
      </c>
      <c r="B85" s="18" t="s">
        <v>98</v>
      </c>
      <c r="C85" s="17"/>
      <c r="D85" s="24" t="s">
        <v>37</v>
      </c>
      <c r="E85" s="25">
        <v>30</v>
      </c>
      <c r="F85" s="22"/>
      <c r="G85" s="26">
        <f t="shared" si="3"/>
        <v>0</v>
      </c>
    </row>
    <row r="86" spans="1:7" ht="15" x14ac:dyDescent="0.25">
      <c r="A86" s="51">
        <f t="shared" si="4"/>
        <v>67</v>
      </c>
      <c r="B86" s="18" t="s">
        <v>99</v>
      </c>
      <c r="C86" s="17"/>
      <c r="D86" s="24" t="s">
        <v>37</v>
      </c>
      <c r="E86" s="25">
        <v>8</v>
      </c>
      <c r="F86" s="22"/>
      <c r="G86" s="26">
        <f t="shared" si="3"/>
        <v>0</v>
      </c>
    </row>
    <row r="87" spans="1:7" ht="15" x14ac:dyDescent="0.25">
      <c r="A87" s="51">
        <f t="shared" si="4"/>
        <v>68</v>
      </c>
      <c r="B87" s="18" t="s">
        <v>100</v>
      </c>
      <c r="C87" s="17"/>
      <c r="D87" s="24" t="s">
        <v>37</v>
      </c>
      <c r="E87" s="25">
        <v>8</v>
      </c>
      <c r="F87" s="22"/>
      <c r="G87" s="26">
        <f t="shared" si="3"/>
        <v>0</v>
      </c>
    </row>
    <row r="88" spans="1:7" ht="15" x14ac:dyDescent="0.25">
      <c r="A88" s="51">
        <f t="shared" si="4"/>
        <v>69</v>
      </c>
      <c r="B88" s="18" t="s">
        <v>101</v>
      </c>
      <c r="C88" s="17"/>
      <c r="D88" s="24" t="s">
        <v>37</v>
      </c>
      <c r="E88" s="25">
        <v>12</v>
      </c>
      <c r="F88" s="22"/>
      <c r="G88" s="26">
        <f t="shared" si="3"/>
        <v>0</v>
      </c>
    </row>
    <row r="89" spans="1:7" ht="15" x14ac:dyDescent="0.25">
      <c r="A89" s="51">
        <f t="shared" si="4"/>
        <v>70</v>
      </c>
      <c r="B89" s="18" t="s">
        <v>102</v>
      </c>
      <c r="C89" s="17"/>
      <c r="D89" s="24" t="s">
        <v>70</v>
      </c>
      <c r="E89" s="25">
        <v>3.5999999999999997E-2</v>
      </c>
      <c r="F89" s="22"/>
      <c r="G89" s="26">
        <f t="shared" si="3"/>
        <v>0</v>
      </c>
    </row>
    <row r="90" spans="1:7" ht="15" x14ac:dyDescent="0.25">
      <c r="A90" s="51">
        <f t="shared" si="4"/>
        <v>71</v>
      </c>
      <c r="B90" s="18" t="s">
        <v>103</v>
      </c>
      <c r="C90" s="17"/>
      <c r="D90" s="24" t="s">
        <v>104</v>
      </c>
      <c r="E90" s="25">
        <v>3.6000000000000002E-4</v>
      </c>
      <c r="F90" s="22"/>
      <c r="G90" s="26">
        <f t="shared" si="3"/>
        <v>0</v>
      </c>
    </row>
    <row r="91" spans="1:7" ht="15" x14ac:dyDescent="0.25">
      <c r="A91" s="51">
        <f t="shared" si="4"/>
        <v>72</v>
      </c>
      <c r="B91" s="18" t="s">
        <v>105</v>
      </c>
      <c r="C91" s="17"/>
      <c r="D91" s="24" t="s">
        <v>106</v>
      </c>
      <c r="E91" s="25">
        <v>24</v>
      </c>
      <c r="F91" s="22"/>
      <c r="G91" s="26">
        <f t="shared" si="3"/>
        <v>0</v>
      </c>
    </row>
    <row r="92" spans="1:7" ht="15" x14ac:dyDescent="0.25">
      <c r="A92" s="51">
        <f t="shared" si="4"/>
        <v>73</v>
      </c>
      <c r="B92" s="18" t="s">
        <v>107</v>
      </c>
      <c r="C92" s="17"/>
      <c r="D92" s="24" t="s">
        <v>37</v>
      </c>
      <c r="E92" s="25">
        <v>12</v>
      </c>
      <c r="F92" s="22"/>
      <c r="G92" s="26">
        <f t="shared" si="3"/>
        <v>0</v>
      </c>
    </row>
    <row r="93" spans="1:7" ht="30" x14ac:dyDescent="0.25">
      <c r="A93" s="51">
        <f t="shared" si="4"/>
        <v>74</v>
      </c>
      <c r="B93" s="18" t="s">
        <v>108</v>
      </c>
      <c r="C93" s="17"/>
      <c r="D93" s="24" t="s">
        <v>35</v>
      </c>
      <c r="E93" s="25">
        <v>500</v>
      </c>
      <c r="F93" s="22"/>
      <c r="G93" s="26">
        <f t="shared" si="3"/>
        <v>0</v>
      </c>
    </row>
    <row r="94" spans="1:7" ht="30" x14ac:dyDescent="0.25">
      <c r="A94" s="51">
        <f t="shared" si="4"/>
        <v>75</v>
      </c>
      <c r="B94" s="18" t="s">
        <v>109</v>
      </c>
      <c r="C94" s="17"/>
      <c r="D94" s="24" t="s">
        <v>104</v>
      </c>
      <c r="E94" s="25">
        <v>1.0800000000000001E-2</v>
      </c>
      <c r="F94" s="22"/>
      <c r="G94" s="26">
        <f t="shared" si="3"/>
        <v>0</v>
      </c>
    </row>
    <row r="95" spans="1:7" ht="15" x14ac:dyDescent="0.25">
      <c r="A95" s="51">
        <f t="shared" si="4"/>
        <v>76</v>
      </c>
      <c r="B95" s="18" t="s">
        <v>110</v>
      </c>
      <c r="C95" s="17"/>
      <c r="D95" s="24" t="s">
        <v>35</v>
      </c>
      <c r="E95" s="25">
        <v>505</v>
      </c>
      <c r="F95" s="22"/>
      <c r="G95" s="26">
        <f t="shared" si="3"/>
        <v>0</v>
      </c>
    </row>
    <row r="96" spans="1:7" ht="15" x14ac:dyDescent="0.25">
      <c r="A96" s="51">
        <f t="shared" si="4"/>
        <v>77</v>
      </c>
      <c r="B96" s="18" t="s">
        <v>111</v>
      </c>
      <c r="C96" s="17"/>
      <c r="D96" s="24" t="s">
        <v>37</v>
      </c>
      <c r="E96" s="25">
        <v>1010</v>
      </c>
      <c r="F96" s="22"/>
      <c r="G96" s="26">
        <f t="shared" si="3"/>
        <v>0</v>
      </c>
    </row>
    <row r="97" spans="1:7" ht="15" x14ac:dyDescent="0.25">
      <c r="A97" s="51">
        <f t="shared" si="4"/>
        <v>78</v>
      </c>
      <c r="B97" s="18" t="s">
        <v>61</v>
      </c>
      <c r="C97" s="17"/>
      <c r="D97" s="24" t="s">
        <v>37</v>
      </c>
      <c r="E97" s="25">
        <v>1010</v>
      </c>
      <c r="F97" s="22"/>
      <c r="G97" s="26">
        <f t="shared" si="3"/>
        <v>0</v>
      </c>
    </row>
    <row r="98" spans="1:7" ht="45" x14ac:dyDescent="0.25">
      <c r="A98" s="51">
        <f t="shared" si="4"/>
        <v>79</v>
      </c>
      <c r="B98" s="18" t="s">
        <v>112</v>
      </c>
      <c r="C98" s="17"/>
      <c r="D98" s="24" t="s">
        <v>35</v>
      </c>
      <c r="E98" s="25">
        <v>150</v>
      </c>
      <c r="F98" s="22"/>
      <c r="G98" s="26">
        <f t="shared" si="3"/>
        <v>0</v>
      </c>
    </row>
    <row r="99" spans="1:7" ht="15" x14ac:dyDescent="0.25">
      <c r="A99" s="51">
        <f t="shared" si="4"/>
        <v>80</v>
      </c>
      <c r="B99" s="18" t="s">
        <v>113</v>
      </c>
      <c r="C99" s="17"/>
      <c r="D99" s="24" t="s">
        <v>35</v>
      </c>
      <c r="E99" s="25">
        <v>150</v>
      </c>
      <c r="F99" s="22"/>
      <c r="G99" s="26">
        <f t="shared" si="3"/>
        <v>0</v>
      </c>
    </row>
    <row r="100" spans="1:7" ht="45" x14ac:dyDescent="0.25">
      <c r="A100" s="51">
        <f t="shared" si="4"/>
        <v>81</v>
      </c>
      <c r="B100" s="18" t="s">
        <v>114</v>
      </c>
      <c r="C100" s="17"/>
      <c r="D100" s="24" t="s">
        <v>35</v>
      </c>
      <c r="E100" s="25">
        <v>350</v>
      </c>
      <c r="F100" s="22"/>
      <c r="G100" s="26">
        <f t="shared" si="3"/>
        <v>0</v>
      </c>
    </row>
    <row r="101" spans="1:7" ht="15" x14ac:dyDescent="0.25">
      <c r="A101" s="51">
        <f t="shared" si="4"/>
        <v>82</v>
      </c>
      <c r="B101" s="18" t="s">
        <v>115</v>
      </c>
      <c r="C101" s="17"/>
      <c r="D101" s="24" t="s">
        <v>35</v>
      </c>
      <c r="E101" s="25">
        <v>350</v>
      </c>
      <c r="F101" s="22"/>
      <c r="G101" s="26">
        <f t="shared" si="3"/>
        <v>0</v>
      </c>
    </row>
    <row r="102" spans="1:7" ht="15" x14ac:dyDescent="0.25">
      <c r="A102" s="51">
        <f t="shared" si="4"/>
        <v>83</v>
      </c>
      <c r="B102" s="18" t="s">
        <v>116</v>
      </c>
      <c r="C102" s="17"/>
      <c r="D102" s="24" t="s">
        <v>37</v>
      </c>
      <c r="E102" s="25">
        <v>1</v>
      </c>
      <c r="F102" s="22"/>
      <c r="G102" s="26">
        <f t="shared" si="3"/>
        <v>0</v>
      </c>
    </row>
    <row r="103" spans="1:7" ht="15" x14ac:dyDescent="0.25">
      <c r="A103" s="51">
        <f t="shared" si="4"/>
        <v>84</v>
      </c>
      <c r="B103" s="18" t="s">
        <v>117</v>
      </c>
      <c r="C103" s="17"/>
      <c r="D103" s="24" t="s">
        <v>37</v>
      </c>
      <c r="E103" s="25">
        <v>1</v>
      </c>
      <c r="F103" s="22"/>
      <c r="G103" s="26">
        <f t="shared" si="3"/>
        <v>0</v>
      </c>
    </row>
    <row r="104" spans="1:7" ht="30" x14ac:dyDescent="0.25">
      <c r="A104" s="51">
        <f t="shared" si="4"/>
        <v>85</v>
      </c>
      <c r="B104" s="18" t="s">
        <v>118</v>
      </c>
      <c r="C104" s="17"/>
      <c r="D104" s="24" t="s">
        <v>37</v>
      </c>
      <c r="E104" s="25">
        <v>18</v>
      </c>
      <c r="F104" s="22"/>
      <c r="G104" s="26">
        <f t="shared" si="3"/>
        <v>0</v>
      </c>
    </row>
    <row r="105" spans="1:7" ht="15" x14ac:dyDescent="0.25">
      <c r="A105" s="51">
        <f t="shared" si="4"/>
        <v>86</v>
      </c>
      <c r="B105" s="18" t="s">
        <v>119</v>
      </c>
      <c r="C105" s="17"/>
      <c r="D105" s="24" t="s">
        <v>37</v>
      </c>
      <c r="E105" s="25">
        <v>9</v>
      </c>
      <c r="F105" s="22"/>
      <c r="G105" s="26">
        <f t="shared" si="3"/>
        <v>0</v>
      </c>
    </row>
    <row r="106" spans="1:7" ht="15" x14ac:dyDescent="0.25">
      <c r="A106" s="51">
        <f t="shared" si="4"/>
        <v>87</v>
      </c>
      <c r="B106" s="18" t="s">
        <v>120</v>
      </c>
      <c r="C106" s="17"/>
      <c r="D106" s="24" t="s">
        <v>37</v>
      </c>
      <c r="E106" s="25">
        <v>9</v>
      </c>
      <c r="F106" s="22"/>
      <c r="G106" s="26">
        <f t="shared" si="3"/>
        <v>0</v>
      </c>
    </row>
    <row r="107" spans="1:7" ht="30" x14ac:dyDescent="0.25">
      <c r="A107" s="51">
        <f t="shared" si="4"/>
        <v>88</v>
      </c>
      <c r="B107" s="18" t="s">
        <v>121</v>
      </c>
      <c r="C107" s="17"/>
      <c r="D107" s="24" t="s">
        <v>37</v>
      </c>
      <c r="E107" s="25">
        <v>1</v>
      </c>
      <c r="F107" s="22"/>
      <c r="G107" s="26">
        <f t="shared" si="3"/>
        <v>0</v>
      </c>
    </row>
    <row r="108" spans="1:7" ht="15" x14ac:dyDescent="0.25">
      <c r="A108" s="51">
        <f t="shared" si="4"/>
        <v>89</v>
      </c>
      <c r="B108" s="18" t="s">
        <v>122</v>
      </c>
      <c r="C108" s="17"/>
      <c r="D108" s="24" t="s">
        <v>37</v>
      </c>
      <c r="E108" s="25">
        <v>1</v>
      </c>
      <c r="F108" s="22"/>
      <c r="G108" s="26">
        <f t="shared" si="3"/>
        <v>0</v>
      </c>
    </row>
    <row r="109" spans="1:7" ht="15" x14ac:dyDescent="0.25">
      <c r="A109" s="51">
        <f t="shared" si="4"/>
        <v>90</v>
      </c>
      <c r="B109" s="18" t="s">
        <v>123</v>
      </c>
      <c r="C109" s="17"/>
      <c r="D109" s="24" t="s">
        <v>37</v>
      </c>
      <c r="E109" s="25">
        <v>15</v>
      </c>
      <c r="F109" s="22"/>
      <c r="G109" s="26">
        <f t="shared" si="3"/>
        <v>0</v>
      </c>
    </row>
    <row r="110" spans="1:7" ht="15" x14ac:dyDescent="0.25">
      <c r="A110" s="51">
        <f t="shared" si="4"/>
        <v>91</v>
      </c>
      <c r="B110" s="18" t="s">
        <v>124</v>
      </c>
      <c r="C110" s="17"/>
      <c r="D110" s="24" t="s">
        <v>37</v>
      </c>
      <c r="E110" s="25">
        <v>15</v>
      </c>
      <c r="F110" s="22"/>
      <c r="G110" s="26">
        <f t="shared" si="3"/>
        <v>0</v>
      </c>
    </row>
    <row r="111" spans="1:7" ht="15" x14ac:dyDescent="0.25">
      <c r="A111" s="51">
        <f t="shared" si="4"/>
        <v>92</v>
      </c>
      <c r="B111" s="18" t="s">
        <v>125</v>
      </c>
      <c r="C111" s="17"/>
      <c r="D111" s="24" t="s">
        <v>35</v>
      </c>
      <c r="E111" s="25">
        <v>200</v>
      </c>
      <c r="F111" s="22"/>
      <c r="G111" s="26">
        <f t="shared" si="3"/>
        <v>0</v>
      </c>
    </row>
    <row r="112" spans="1:7" ht="15" x14ac:dyDescent="0.25">
      <c r="A112" s="51">
        <f t="shared" si="4"/>
        <v>93</v>
      </c>
      <c r="B112" s="18" t="s">
        <v>126</v>
      </c>
      <c r="C112" s="17"/>
      <c r="D112" s="24" t="s">
        <v>35</v>
      </c>
      <c r="E112" s="25">
        <v>200</v>
      </c>
      <c r="F112" s="22"/>
      <c r="G112" s="26">
        <f t="shared" si="3"/>
        <v>0</v>
      </c>
    </row>
    <row r="113" spans="1:7" ht="15.75" thickBot="1" x14ac:dyDescent="0.3">
      <c r="A113" s="72">
        <f t="shared" si="4"/>
        <v>94</v>
      </c>
      <c r="B113" s="39" t="s">
        <v>127</v>
      </c>
      <c r="C113" s="38"/>
      <c r="D113" s="40" t="s">
        <v>37</v>
      </c>
      <c r="E113" s="41">
        <v>3</v>
      </c>
      <c r="F113" s="42"/>
      <c r="G113" s="43">
        <f t="shared" si="3"/>
        <v>0</v>
      </c>
    </row>
    <row r="114" spans="1:7" ht="16.5" thickBot="1" x14ac:dyDescent="0.3">
      <c r="A114" s="90" t="s">
        <v>128</v>
      </c>
      <c r="B114" s="91"/>
      <c r="C114" s="91"/>
      <c r="D114" s="91"/>
      <c r="E114" s="91"/>
      <c r="F114" s="91"/>
      <c r="G114" s="98"/>
    </row>
    <row r="115" spans="1:7" ht="15.75" thickBot="1" x14ac:dyDescent="0.3">
      <c r="A115" s="95" t="s">
        <v>24</v>
      </c>
      <c r="B115" s="96"/>
      <c r="C115" s="96"/>
      <c r="D115" s="96"/>
      <c r="E115" s="96"/>
      <c r="F115" s="96"/>
      <c r="G115" s="97"/>
    </row>
    <row r="116" spans="1:7" ht="15" x14ac:dyDescent="0.25">
      <c r="A116" s="71">
        <v>95</v>
      </c>
      <c r="B116" s="33" t="s">
        <v>30</v>
      </c>
      <c r="C116" s="32"/>
      <c r="D116" s="34" t="s">
        <v>31</v>
      </c>
      <c r="E116" s="35">
        <v>13</v>
      </c>
      <c r="F116" s="36"/>
      <c r="G116" s="37">
        <f>E116*F116</f>
        <v>0</v>
      </c>
    </row>
    <row r="117" spans="1:7" ht="15" x14ac:dyDescent="0.25">
      <c r="A117" s="51">
        <v>96</v>
      </c>
      <c r="B117" s="18" t="s">
        <v>33</v>
      </c>
      <c r="C117" s="17"/>
      <c r="D117" s="24" t="s">
        <v>26</v>
      </c>
      <c r="E117" s="25">
        <v>13.23</v>
      </c>
      <c r="F117" s="22"/>
      <c r="G117" s="26">
        <f t="shared" ref="G117:G123" si="5">E117*F117</f>
        <v>0</v>
      </c>
    </row>
    <row r="118" spans="1:7" ht="15" x14ac:dyDescent="0.25">
      <c r="A118" s="51">
        <f t="shared" ref="A118:A123" si="6">1+A117</f>
        <v>97</v>
      </c>
      <c r="B118" s="18" t="s">
        <v>32</v>
      </c>
      <c r="C118" s="17"/>
      <c r="D118" s="24" t="s">
        <v>26</v>
      </c>
      <c r="E118" s="25">
        <v>33</v>
      </c>
      <c r="F118" s="22"/>
      <c r="G118" s="26">
        <f t="shared" si="5"/>
        <v>0</v>
      </c>
    </row>
    <row r="119" spans="1:7" ht="15" x14ac:dyDescent="0.25">
      <c r="A119" s="51">
        <f t="shared" si="6"/>
        <v>98</v>
      </c>
      <c r="B119" s="18" t="s">
        <v>34</v>
      </c>
      <c r="C119" s="17"/>
      <c r="D119" s="24" t="s">
        <v>35</v>
      </c>
      <c r="E119" s="25">
        <v>30</v>
      </c>
      <c r="F119" s="22"/>
      <c r="G119" s="26">
        <f t="shared" si="5"/>
        <v>0</v>
      </c>
    </row>
    <row r="120" spans="1:7" ht="15" x14ac:dyDescent="0.25">
      <c r="A120" s="51">
        <f t="shared" si="6"/>
        <v>99</v>
      </c>
      <c r="B120" s="18" t="s">
        <v>36</v>
      </c>
      <c r="C120" s="17"/>
      <c r="D120" s="24" t="s">
        <v>37</v>
      </c>
      <c r="E120" s="25">
        <v>9</v>
      </c>
      <c r="F120" s="22"/>
      <c r="G120" s="26">
        <f t="shared" si="5"/>
        <v>0</v>
      </c>
    </row>
    <row r="121" spans="1:7" ht="15" x14ac:dyDescent="0.25">
      <c r="A121" s="51">
        <f t="shared" si="6"/>
        <v>100</v>
      </c>
      <c r="B121" s="18" t="s">
        <v>38</v>
      </c>
      <c r="C121" s="17"/>
      <c r="D121" s="24" t="s">
        <v>37</v>
      </c>
      <c r="E121" s="25">
        <v>1</v>
      </c>
      <c r="F121" s="22"/>
      <c r="G121" s="26">
        <f t="shared" si="5"/>
        <v>0</v>
      </c>
    </row>
    <row r="122" spans="1:7" ht="15" x14ac:dyDescent="0.25">
      <c r="A122" s="51">
        <f t="shared" si="6"/>
        <v>101</v>
      </c>
      <c r="B122" s="18" t="s">
        <v>39</v>
      </c>
      <c r="C122" s="17"/>
      <c r="D122" s="24" t="s">
        <v>37</v>
      </c>
      <c r="E122" s="25">
        <v>1</v>
      </c>
      <c r="F122" s="22"/>
      <c r="G122" s="26">
        <f t="shared" si="5"/>
        <v>0</v>
      </c>
    </row>
    <row r="123" spans="1:7" ht="15.75" thickBot="1" x14ac:dyDescent="0.3">
      <c r="A123" s="72">
        <f t="shared" si="6"/>
        <v>102</v>
      </c>
      <c r="B123" s="39" t="s">
        <v>129</v>
      </c>
      <c r="C123" s="38"/>
      <c r="D123" s="40" t="s">
        <v>35</v>
      </c>
      <c r="E123" s="41">
        <v>20</v>
      </c>
      <c r="F123" s="42"/>
      <c r="G123" s="43">
        <f t="shared" si="5"/>
        <v>0</v>
      </c>
    </row>
    <row r="124" spans="1:7" ht="15.75" thickBot="1" x14ac:dyDescent="0.3">
      <c r="A124" s="95" t="s">
        <v>41</v>
      </c>
      <c r="B124" s="96"/>
      <c r="C124" s="96"/>
      <c r="D124" s="96"/>
      <c r="E124" s="96"/>
      <c r="F124" s="96"/>
      <c r="G124" s="97"/>
    </row>
    <row r="125" spans="1:7" ht="15" x14ac:dyDescent="0.25">
      <c r="A125" s="71">
        <v>103</v>
      </c>
      <c r="B125" s="44" t="s">
        <v>42</v>
      </c>
      <c r="C125" s="45"/>
      <c r="D125" s="46" t="s">
        <v>26</v>
      </c>
      <c r="E125" s="35">
        <v>13.23</v>
      </c>
      <c r="F125" s="36"/>
      <c r="G125" s="37">
        <f>E125*F125</f>
        <v>0</v>
      </c>
    </row>
    <row r="126" spans="1:7" ht="15" x14ac:dyDescent="0.25">
      <c r="A126" s="51">
        <f>1+A125</f>
        <v>104</v>
      </c>
      <c r="B126" s="19" t="s">
        <v>130</v>
      </c>
      <c r="C126" s="20"/>
      <c r="D126" s="30" t="s">
        <v>26</v>
      </c>
      <c r="E126" s="25">
        <f>13.23*1.05</f>
        <v>13.891500000000001</v>
      </c>
      <c r="F126" s="22"/>
      <c r="G126" s="26">
        <f t="shared" ref="G126:G133" si="7">E126*F126</f>
        <v>0</v>
      </c>
    </row>
    <row r="127" spans="1:7" ht="15" x14ac:dyDescent="0.25">
      <c r="A127" s="51">
        <f t="shared" ref="A127:A133" si="8">1+A126</f>
        <v>105</v>
      </c>
      <c r="B127" s="18" t="s">
        <v>44</v>
      </c>
      <c r="C127" s="17"/>
      <c r="D127" s="30" t="s">
        <v>37</v>
      </c>
      <c r="E127" s="25">
        <v>400</v>
      </c>
      <c r="F127" s="22"/>
      <c r="G127" s="26">
        <f t="shared" si="7"/>
        <v>0</v>
      </c>
    </row>
    <row r="128" spans="1:7" ht="15" x14ac:dyDescent="0.25">
      <c r="A128" s="51">
        <f t="shared" si="8"/>
        <v>106</v>
      </c>
      <c r="B128" s="18" t="s">
        <v>45</v>
      </c>
      <c r="C128" s="17"/>
      <c r="D128" s="24" t="s">
        <v>26</v>
      </c>
      <c r="E128" s="25">
        <v>13.23</v>
      </c>
      <c r="F128" s="22"/>
      <c r="G128" s="26">
        <f t="shared" si="7"/>
        <v>0</v>
      </c>
    </row>
    <row r="129" spans="1:7" ht="15" x14ac:dyDescent="0.25">
      <c r="A129" s="51">
        <f t="shared" si="8"/>
        <v>107</v>
      </c>
      <c r="B129" s="18" t="s">
        <v>46</v>
      </c>
      <c r="C129" s="17"/>
      <c r="D129" s="24" t="s">
        <v>35</v>
      </c>
      <c r="E129" s="25">
        <v>4.63</v>
      </c>
      <c r="F129" s="22"/>
      <c r="G129" s="26">
        <f t="shared" si="7"/>
        <v>0</v>
      </c>
    </row>
    <row r="130" spans="1:7" ht="15" x14ac:dyDescent="0.25">
      <c r="A130" s="51">
        <f t="shared" si="8"/>
        <v>108</v>
      </c>
      <c r="B130" s="18" t="s">
        <v>47</v>
      </c>
      <c r="C130" s="17"/>
      <c r="D130" s="24" t="s">
        <v>26</v>
      </c>
      <c r="E130" s="25">
        <v>13.5</v>
      </c>
      <c r="F130" s="22"/>
      <c r="G130" s="26">
        <f t="shared" si="7"/>
        <v>0</v>
      </c>
    </row>
    <row r="131" spans="1:7" ht="15" x14ac:dyDescent="0.25">
      <c r="A131" s="51">
        <f t="shared" si="8"/>
        <v>109</v>
      </c>
      <c r="B131" s="18" t="s">
        <v>48</v>
      </c>
      <c r="C131" s="17"/>
      <c r="D131" s="24" t="s">
        <v>35</v>
      </c>
      <c r="E131" s="25">
        <v>13</v>
      </c>
      <c r="F131" s="22"/>
      <c r="G131" s="26">
        <f t="shared" si="7"/>
        <v>0</v>
      </c>
    </row>
    <row r="132" spans="1:7" ht="15" x14ac:dyDescent="0.25">
      <c r="A132" s="51">
        <f t="shared" si="8"/>
        <v>110</v>
      </c>
      <c r="B132" s="18" t="s">
        <v>49</v>
      </c>
      <c r="C132" s="17"/>
      <c r="D132" s="24" t="s">
        <v>35</v>
      </c>
      <c r="E132" s="25">
        <v>13</v>
      </c>
      <c r="F132" s="22"/>
      <c r="G132" s="26">
        <f t="shared" si="7"/>
        <v>0</v>
      </c>
    </row>
    <row r="133" spans="1:7" ht="15.75" thickBot="1" x14ac:dyDescent="0.3">
      <c r="A133" s="72">
        <f t="shared" si="8"/>
        <v>111</v>
      </c>
      <c r="B133" s="39" t="s">
        <v>50</v>
      </c>
      <c r="C133" s="38"/>
      <c r="D133" s="40" t="s">
        <v>37</v>
      </c>
      <c r="E133" s="41">
        <v>52</v>
      </c>
      <c r="F133" s="42"/>
      <c r="G133" s="43">
        <f t="shared" si="7"/>
        <v>0</v>
      </c>
    </row>
    <row r="134" spans="1:7" ht="15.75" thickBot="1" x14ac:dyDescent="0.3">
      <c r="A134" s="95" t="s">
        <v>53</v>
      </c>
      <c r="B134" s="96"/>
      <c r="C134" s="96"/>
      <c r="D134" s="96"/>
      <c r="E134" s="96"/>
      <c r="F134" s="96"/>
      <c r="G134" s="97"/>
    </row>
    <row r="135" spans="1:7" ht="15" x14ac:dyDescent="0.25">
      <c r="A135" s="71">
        <v>112</v>
      </c>
      <c r="B135" s="33" t="s">
        <v>54</v>
      </c>
      <c r="C135" s="32"/>
      <c r="D135" s="34" t="s">
        <v>26</v>
      </c>
      <c r="E135" s="35">
        <v>13.23</v>
      </c>
      <c r="F135" s="36"/>
      <c r="G135" s="37">
        <f>E135*F135</f>
        <v>0</v>
      </c>
    </row>
    <row r="136" spans="1:7" ht="15" x14ac:dyDescent="0.25">
      <c r="A136" s="51">
        <f>1+A135</f>
        <v>113</v>
      </c>
      <c r="B136" s="18" t="s">
        <v>55</v>
      </c>
      <c r="C136" s="17"/>
      <c r="D136" s="24" t="s">
        <v>35</v>
      </c>
      <c r="E136" s="25">
        <v>12.57</v>
      </c>
      <c r="F136" s="22"/>
      <c r="G136" s="26">
        <f t="shared" ref="G136:G144" si="9">E136*F136</f>
        <v>0</v>
      </c>
    </row>
    <row r="137" spans="1:7" ht="15" x14ac:dyDescent="0.25">
      <c r="A137" s="51">
        <f t="shared" ref="A137:A144" si="10">1+A136</f>
        <v>114</v>
      </c>
      <c r="B137" s="18" t="s">
        <v>56</v>
      </c>
      <c r="C137" s="17"/>
      <c r="D137" s="24" t="s">
        <v>35</v>
      </c>
      <c r="E137" s="25">
        <v>12.57</v>
      </c>
      <c r="F137" s="22"/>
      <c r="G137" s="26">
        <f t="shared" si="9"/>
        <v>0</v>
      </c>
    </row>
    <row r="138" spans="1:7" ht="15" x14ac:dyDescent="0.25">
      <c r="A138" s="51">
        <f t="shared" si="10"/>
        <v>115</v>
      </c>
      <c r="B138" s="18" t="s">
        <v>57</v>
      </c>
      <c r="C138" s="17"/>
      <c r="D138" s="24" t="s">
        <v>35</v>
      </c>
      <c r="E138" s="25">
        <v>25</v>
      </c>
      <c r="F138" s="22"/>
      <c r="G138" s="26">
        <f t="shared" si="9"/>
        <v>0</v>
      </c>
    </row>
    <row r="139" spans="1:7" ht="15" x14ac:dyDescent="0.25">
      <c r="A139" s="51">
        <f t="shared" si="10"/>
        <v>116</v>
      </c>
      <c r="B139" s="18" t="s">
        <v>58</v>
      </c>
      <c r="C139" s="17"/>
      <c r="D139" s="24" t="s">
        <v>35</v>
      </c>
      <c r="E139" s="25">
        <v>15.6</v>
      </c>
      <c r="F139" s="22"/>
      <c r="G139" s="26">
        <f t="shared" si="9"/>
        <v>0</v>
      </c>
    </row>
    <row r="140" spans="1:7" ht="15" x14ac:dyDescent="0.25">
      <c r="A140" s="51">
        <f t="shared" si="10"/>
        <v>117</v>
      </c>
      <c r="B140" s="18" t="s">
        <v>59</v>
      </c>
      <c r="C140" s="17"/>
      <c r="D140" s="24" t="s">
        <v>37</v>
      </c>
      <c r="E140" s="25">
        <v>12</v>
      </c>
      <c r="F140" s="22"/>
      <c r="G140" s="26">
        <f t="shared" si="9"/>
        <v>0</v>
      </c>
    </row>
    <row r="141" spans="1:7" ht="15" x14ac:dyDescent="0.25">
      <c r="A141" s="51">
        <f t="shared" si="10"/>
        <v>118</v>
      </c>
      <c r="B141" s="18" t="s">
        <v>60</v>
      </c>
      <c r="C141" s="17"/>
      <c r="D141" s="24" t="s">
        <v>37</v>
      </c>
      <c r="E141" s="25">
        <v>12</v>
      </c>
      <c r="F141" s="22"/>
      <c r="G141" s="26">
        <f t="shared" si="9"/>
        <v>0</v>
      </c>
    </row>
    <row r="142" spans="1:7" ht="15" x14ac:dyDescent="0.25">
      <c r="A142" s="51">
        <f t="shared" si="10"/>
        <v>119</v>
      </c>
      <c r="B142" s="18" t="s">
        <v>61</v>
      </c>
      <c r="C142" s="17"/>
      <c r="D142" s="24" t="s">
        <v>37</v>
      </c>
      <c r="E142" s="25">
        <v>40</v>
      </c>
      <c r="F142" s="22"/>
      <c r="G142" s="26">
        <f t="shared" si="9"/>
        <v>0</v>
      </c>
    </row>
    <row r="143" spans="1:7" ht="15" x14ac:dyDescent="0.25">
      <c r="A143" s="51">
        <f t="shared" si="10"/>
        <v>120</v>
      </c>
      <c r="B143" s="18" t="s">
        <v>62</v>
      </c>
      <c r="C143" s="17"/>
      <c r="D143" s="24" t="s">
        <v>26</v>
      </c>
      <c r="E143" s="25">
        <v>13.23</v>
      </c>
      <c r="F143" s="22"/>
      <c r="G143" s="26">
        <f t="shared" si="9"/>
        <v>0</v>
      </c>
    </row>
    <row r="144" spans="1:7" ht="15.75" thickBot="1" x14ac:dyDescent="0.3">
      <c r="A144" s="72">
        <f t="shared" si="10"/>
        <v>121</v>
      </c>
      <c r="B144" s="39" t="s">
        <v>63</v>
      </c>
      <c r="C144" s="38"/>
      <c r="D144" s="40" t="s">
        <v>37</v>
      </c>
      <c r="E144" s="41">
        <v>39</v>
      </c>
      <c r="F144" s="42"/>
      <c r="G144" s="43">
        <f t="shared" si="9"/>
        <v>0</v>
      </c>
    </row>
    <row r="145" spans="1:7" ht="15.75" thickBot="1" x14ac:dyDescent="0.3">
      <c r="A145" s="95" t="s">
        <v>64</v>
      </c>
      <c r="B145" s="96"/>
      <c r="C145" s="96"/>
      <c r="D145" s="96"/>
      <c r="E145" s="96"/>
      <c r="F145" s="96"/>
      <c r="G145" s="97"/>
    </row>
    <row r="146" spans="1:7" ht="15" x14ac:dyDescent="0.25">
      <c r="A146" s="71">
        <v>122</v>
      </c>
      <c r="B146" s="33" t="s">
        <v>65</v>
      </c>
      <c r="C146" s="32"/>
      <c r="D146" s="34" t="s">
        <v>26</v>
      </c>
      <c r="E146" s="35">
        <v>50</v>
      </c>
      <c r="F146" s="36"/>
      <c r="G146" s="37">
        <f>E146*F146</f>
        <v>0</v>
      </c>
    </row>
    <row r="147" spans="1:7" ht="15" x14ac:dyDescent="0.25">
      <c r="A147" s="51">
        <f>1+A146</f>
        <v>123</v>
      </c>
      <c r="B147" s="18" t="s">
        <v>66</v>
      </c>
      <c r="C147" s="17"/>
      <c r="D147" s="24" t="s">
        <v>67</v>
      </c>
      <c r="E147" s="25">
        <v>15</v>
      </c>
      <c r="F147" s="22"/>
      <c r="G147" s="26">
        <f t="shared" ref="G147:G163" si="11">E147*F147</f>
        <v>0</v>
      </c>
    </row>
    <row r="148" spans="1:7" ht="30" x14ac:dyDescent="0.25">
      <c r="A148" s="51">
        <f t="shared" ref="A148:A163" si="12">1+A147</f>
        <v>124</v>
      </c>
      <c r="B148" s="18" t="s">
        <v>68</v>
      </c>
      <c r="C148" s="17"/>
      <c r="D148" s="24" t="s">
        <v>26</v>
      </c>
      <c r="E148" s="25">
        <v>33</v>
      </c>
      <c r="F148" s="22"/>
      <c r="G148" s="26">
        <f t="shared" si="11"/>
        <v>0</v>
      </c>
    </row>
    <row r="149" spans="1:7" ht="15" x14ac:dyDescent="0.25">
      <c r="A149" s="51">
        <f t="shared" si="12"/>
        <v>125</v>
      </c>
      <c r="B149" s="18" t="s">
        <v>69</v>
      </c>
      <c r="C149" s="17"/>
      <c r="D149" s="24" t="s">
        <v>70</v>
      </c>
      <c r="E149" s="25">
        <v>1122</v>
      </c>
      <c r="F149" s="22"/>
      <c r="G149" s="26">
        <f t="shared" si="11"/>
        <v>0</v>
      </c>
    </row>
    <row r="150" spans="1:7" ht="15" x14ac:dyDescent="0.25">
      <c r="A150" s="51">
        <f t="shared" si="12"/>
        <v>126</v>
      </c>
      <c r="B150" s="18" t="s">
        <v>71</v>
      </c>
      <c r="C150" s="17"/>
      <c r="D150" s="24" t="s">
        <v>26</v>
      </c>
      <c r="E150" s="25">
        <v>50</v>
      </c>
      <c r="F150" s="22"/>
      <c r="G150" s="26">
        <f t="shared" si="11"/>
        <v>0</v>
      </c>
    </row>
    <row r="151" spans="1:7" ht="15" x14ac:dyDescent="0.25">
      <c r="A151" s="51">
        <f t="shared" si="12"/>
        <v>127</v>
      </c>
      <c r="B151" s="18" t="s">
        <v>72</v>
      </c>
      <c r="C151" s="17"/>
      <c r="D151" s="24" t="s">
        <v>26</v>
      </c>
      <c r="E151" s="25">
        <v>55</v>
      </c>
      <c r="F151" s="22"/>
      <c r="G151" s="26">
        <f t="shared" si="11"/>
        <v>0</v>
      </c>
    </row>
    <row r="152" spans="1:7" ht="15" x14ac:dyDescent="0.25">
      <c r="A152" s="51">
        <f t="shared" si="12"/>
        <v>128</v>
      </c>
      <c r="B152" s="18" t="s">
        <v>73</v>
      </c>
      <c r="C152" s="17"/>
      <c r="D152" s="24" t="s">
        <v>26</v>
      </c>
      <c r="E152" s="25">
        <v>50</v>
      </c>
      <c r="F152" s="22"/>
      <c r="G152" s="26">
        <f t="shared" si="11"/>
        <v>0</v>
      </c>
    </row>
    <row r="153" spans="1:7" ht="15" x14ac:dyDescent="0.25">
      <c r="A153" s="51">
        <f t="shared" si="12"/>
        <v>129</v>
      </c>
      <c r="B153" s="18" t="s">
        <v>74</v>
      </c>
      <c r="C153" s="17"/>
      <c r="D153" s="24" t="s">
        <v>26</v>
      </c>
      <c r="E153" s="25">
        <v>0.35</v>
      </c>
      <c r="F153" s="22"/>
      <c r="G153" s="26">
        <f t="shared" si="11"/>
        <v>0</v>
      </c>
    </row>
    <row r="154" spans="1:7" ht="15" x14ac:dyDescent="0.25">
      <c r="A154" s="51">
        <f t="shared" si="12"/>
        <v>130</v>
      </c>
      <c r="B154" s="18" t="s">
        <v>75</v>
      </c>
      <c r="C154" s="17"/>
      <c r="D154" s="24" t="s">
        <v>70</v>
      </c>
      <c r="E154" s="25">
        <v>180</v>
      </c>
      <c r="F154" s="22"/>
      <c r="G154" s="26">
        <f t="shared" si="11"/>
        <v>0</v>
      </c>
    </row>
    <row r="155" spans="1:7" ht="15" x14ac:dyDescent="0.25">
      <c r="A155" s="51">
        <f t="shared" si="12"/>
        <v>131</v>
      </c>
      <c r="B155" s="18" t="s">
        <v>76</v>
      </c>
      <c r="C155" s="17"/>
      <c r="D155" s="24" t="s">
        <v>67</v>
      </c>
      <c r="E155" s="25">
        <v>10</v>
      </c>
      <c r="F155" s="22"/>
      <c r="G155" s="26">
        <f t="shared" si="11"/>
        <v>0</v>
      </c>
    </row>
    <row r="156" spans="1:7" ht="30" x14ac:dyDescent="0.25">
      <c r="A156" s="51">
        <f t="shared" si="12"/>
        <v>132</v>
      </c>
      <c r="B156" s="18" t="s">
        <v>77</v>
      </c>
      <c r="C156" s="17"/>
      <c r="D156" s="24" t="s">
        <v>26</v>
      </c>
      <c r="E156" s="25">
        <v>50</v>
      </c>
      <c r="F156" s="22"/>
      <c r="G156" s="26">
        <f t="shared" si="11"/>
        <v>0</v>
      </c>
    </row>
    <row r="157" spans="1:7" ht="15" x14ac:dyDescent="0.25">
      <c r="A157" s="51">
        <f t="shared" si="12"/>
        <v>133</v>
      </c>
      <c r="B157" s="18" t="s">
        <v>74</v>
      </c>
      <c r="C157" s="17"/>
      <c r="D157" s="24" t="s">
        <v>26</v>
      </c>
      <c r="E157" s="25">
        <v>0.7</v>
      </c>
      <c r="F157" s="22"/>
      <c r="G157" s="26">
        <f t="shared" si="11"/>
        <v>0</v>
      </c>
    </row>
    <row r="158" spans="1:7" ht="15" x14ac:dyDescent="0.25">
      <c r="A158" s="51">
        <f t="shared" si="12"/>
        <v>134</v>
      </c>
      <c r="B158" s="18" t="s">
        <v>78</v>
      </c>
      <c r="C158" s="17"/>
      <c r="D158" s="24" t="s">
        <v>67</v>
      </c>
      <c r="E158" s="25">
        <v>15</v>
      </c>
      <c r="F158" s="22"/>
      <c r="G158" s="26">
        <f t="shared" si="11"/>
        <v>0</v>
      </c>
    </row>
    <row r="159" spans="1:7" ht="15" x14ac:dyDescent="0.25">
      <c r="A159" s="51">
        <f t="shared" si="12"/>
        <v>135</v>
      </c>
      <c r="B159" s="18" t="s">
        <v>90</v>
      </c>
      <c r="C159" s="17"/>
      <c r="D159" s="24" t="s">
        <v>31</v>
      </c>
      <c r="E159" s="25">
        <v>15</v>
      </c>
      <c r="F159" s="22"/>
      <c r="G159" s="26">
        <f t="shared" si="11"/>
        <v>0</v>
      </c>
    </row>
    <row r="160" spans="1:7" ht="15" x14ac:dyDescent="0.25">
      <c r="A160" s="51">
        <f t="shared" si="12"/>
        <v>136</v>
      </c>
      <c r="B160" s="19" t="s">
        <v>131</v>
      </c>
      <c r="C160" s="21"/>
      <c r="D160" s="31" t="s">
        <v>31</v>
      </c>
      <c r="E160" s="25">
        <v>8</v>
      </c>
      <c r="F160" s="22"/>
      <c r="G160" s="26">
        <f t="shared" si="11"/>
        <v>0</v>
      </c>
    </row>
    <row r="161" spans="1:7" ht="15" x14ac:dyDescent="0.25">
      <c r="A161" s="51">
        <f t="shared" si="12"/>
        <v>137</v>
      </c>
      <c r="B161" s="19" t="s">
        <v>132</v>
      </c>
      <c r="C161" s="21"/>
      <c r="D161" s="31" t="s">
        <v>31</v>
      </c>
      <c r="E161" s="25">
        <v>8</v>
      </c>
      <c r="F161" s="22"/>
      <c r="G161" s="26">
        <f t="shared" si="11"/>
        <v>0</v>
      </c>
    </row>
    <row r="162" spans="1:7" ht="15" x14ac:dyDescent="0.25">
      <c r="A162" s="51">
        <f t="shared" si="12"/>
        <v>138</v>
      </c>
      <c r="B162" s="19" t="s">
        <v>133</v>
      </c>
      <c r="C162" s="21"/>
      <c r="D162" s="31" t="s">
        <v>37</v>
      </c>
      <c r="E162" s="25">
        <v>1</v>
      </c>
      <c r="F162" s="22"/>
      <c r="G162" s="26">
        <f t="shared" si="11"/>
        <v>0</v>
      </c>
    </row>
    <row r="163" spans="1:7" ht="15.75" thickBot="1" x14ac:dyDescent="0.3">
      <c r="A163" s="72">
        <f t="shared" si="12"/>
        <v>139</v>
      </c>
      <c r="B163" s="61" t="s">
        <v>134</v>
      </c>
      <c r="C163" s="62"/>
      <c r="D163" s="63" t="s">
        <v>37</v>
      </c>
      <c r="E163" s="41">
        <v>1</v>
      </c>
      <c r="F163" s="42"/>
      <c r="G163" s="43">
        <f t="shared" si="11"/>
        <v>0</v>
      </c>
    </row>
    <row r="164" spans="1:7" ht="15.75" thickBot="1" x14ac:dyDescent="0.3">
      <c r="A164" s="95" t="s">
        <v>93</v>
      </c>
      <c r="B164" s="96"/>
      <c r="C164" s="96"/>
      <c r="D164" s="96"/>
      <c r="E164" s="96"/>
      <c r="F164" s="96"/>
      <c r="G164" s="97"/>
    </row>
    <row r="165" spans="1:7" ht="15" x14ac:dyDescent="0.25">
      <c r="A165" s="71">
        <v>140</v>
      </c>
      <c r="B165" s="33" t="s">
        <v>94</v>
      </c>
      <c r="C165" s="32"/>
      <c r="D165" s="34" t="s">
        <v>37</v>
      </c>
      <c r="E165" s="35">
        <v>12</v>
      </c>
      <c r="F165" s="36"/>
      <c r="G165" s="37">
        <f>E165*F165</f>
        <v>0</v>
      </c>
    </row>
    <row r="166" spans="1:7" ht="30" x14ac:dyDescent="0.25">
      <c r="A166" s="51">
        <f>1+A165</f>
        <v>141</v>
      </c>
      <c r="B166" s="18" t="s">
        <v>95</v>
      </c>
      <c r="C166" s="17"/>
      <c r="D166" s="24" t="s">
        <v>37</v>
      </c>
      <c r="E166" s="25">
        <v>1</v>
      </c>
      <c r="F166" s="22"/>
      <c r="G166" s="26">
        <f t="shared" ref="G166:G190" si="13">E166*F166</f>
        <v>0</v>
      </c>
    </row>
    <row r="167" spans="1:7" ht="15" x14ac:dyDescent="0.25">
      <c r="A167" s="51">
        <f t="shared" ref="A167:A190" si="14">1+A166</f>
        <v>142</v>
      </c>
      <c r="B167" s="18" t="s">
        <v>96</v>
      </c>
      <c r="C167" s="17"/>
      <c r="D167" s="24" t="s">
        <v>37</v>
      </c>
      <c r="E167" s="25">
        <v>13</v>
      </c>
      <c r="F167" s="22"/>
      <c r="G167" s="26">
        <f t="shared" si="13"/>
        <v>0</v>
      </c>
    </row>
    <row r="168" spans="1:7" ht="15" x14ac:dyDescent="0.25">
      <c r="A168" s="51">
        <f t="shared" si="14"/>
        <v>143</v>
      </c>
      <c r="B168" s="18" t="s">
        <v>97</v>
      </c>
      <c r="C168" s="17"/>
      <c r="D168" s="24" t="s">
        <v>37</v>
      </c>
      <c r="E168" s="25">
        <v>1</v>
      </c>
      <c r="F168" s="22"/>
      <c r="G168" s="26">
        <f t="shared" si="13"/>
        <v>0</v>
      </c>
    </row>
    <row r="169" spans="1:7" ht="30" x14ac:dyDescent="0.25">
      <c r="A169" s="51">
        <f t="shared" si="14"/>
        <v>144</v>
      </c>
      <c r="B169" s="18" t="s">
        <v>98</v>
      </c>
      <c r="C169" s="17"/>
      <c r="D169" s="24" t="s">
        <v>37</v>
      </c>
      <c r="E169" s="25">
        <v>12</v>
      </c>
      <c r="F169" s="22"/>
      <c r="G169" s="26">
        <f t="shared" si="13"/>
        <v>0</v>
      </c>
    </row>
    <row r="170" spans="1:7" ht="15" x14ac:dyDescent="0.25">
      <c r="A170" s="51">
        <f t="shared" si="14"/>
        <v>145</v>
      </c>
      <c r="B170" s="18" t="s">
        <v>99</v>
      </c>
      <c r="C170" s="17"/>
      <c r="D170" s="24" t="s">
        <v>37</v>
      </c>
      <c r="E170" s="25">
        <v>4</v>
      </c>
      <c r="F170" s="22"/>
      <c r="G170" s="26">
        <f t="shared" si="13"/>
        <v>0</v>
      </c>
    </row>
    <row r="171" spans="1:7" ht="15" x14ac:dyDescent="0.25">
      <c r="A171" s="51">
        <f t="shared" si="14"/>
        <v>146</v>
      </c>
      <c r="B171" s="18" t="s">
        <v>100</v>
      </c>
      <c r="C171" s="17"/>
      <c r="D171" s="24" t="s">
        <v>37</v>
      </c>
      <c r="E171" s="25">
        <v>0</v>
      </c>
      <c r="F171" s="22"/>
      <c r="G171" s="26">
        <f t="shared" si="13"/>
        <v>0</v>
      </c>
    </row>
    <row r="172" spans="1:7" ht="15" x14ac:dyDescent="0.25">
      <c r="A172" s="51">
        <f t="shared" si="14"/>
        <v>147</v>
      </c>
      <c r="B172" s="18" t="s">
        <v>101</v>
      </c>
      <c r="C172" s="17"/>
      <c r="D172" s="24" t="s">
        <v>37</v>
      </c>
      <c r="E172" s="25">
        <v>2</v>
      </c>
      <c r="F172" s="22"/>
      <c r="G172" s="26">
        <f t="shared" si="13"/>
        <v>0</v>
      </c>
    </row>
    <row r="173" spans="1:7" ht="15" x14ac:dyDescent="0.25">
      <c r="A173" s="51">
        <f t="shared" si="14"/>
        <v>148</v>
      </c>
      <c r="B173" s="18" t="s">
        <v>102</v>
      </c>
      <c r="C173" s="17"/>
      <c r="D173" s="24" t="s">
        <v>70</v>
      </c>
      <c r="E173" s="25">
        <v>6.0000000000000001E-3</v>
      </c>
      <c r="F173" s="22"/>
      <c r="G173" s="26">
        <f t="shared" si="13"/>
        <v>0</v>
      </c>
    </row>
    <row r="174" spans="1:7" ht="15" x14ac:dyDescent="0.25">
      <c r="A174" s="51">
        <f t="shared" si="14"/>
        <v>149</v>
      </c>
      <c r="B174" s="18" t="s">
        <v>103</v>
      </c>
      <c r="C174" s="17"/>
      <c r="D174" s="24" t="s">
        <v>104</v>
      </c>
      <c r="E174" s="25">
        <v>2.0000000000000002E-5</v>
      </c>
      <c r="F174" s="22"/>
      <c r="G174" s="26">
        <f t="shared" si="13"/>
        <v>0</v>
      </c>
    </row>
    <row r="175" spans="1:7" ht="15" x14ac:dyDescent="0.25">
      <c r="A175" s="51">
        <f t="shared" si="14"/>
        <v>150</v>
      </c>
      <c r="B175" s="18" t="s">
        <v>105</v>
      </c>
      <c r="C175" s="17"/>
      <c r="D175" s="24" t="s">
        <v>106</v>
      </c>
      <c r="E175" s="25">
        <v>4</v>
      </c>
      <c r="F175" s="22"/>
      <c r="G175" s="26">
        <f t="shared" si="13"/>
        <v>0</v>
      </c>
    </row>
    <row r="176" spans="1:7" ht="15" x14ac:dyDescent="0.25">
      <c r="A176" s="51">
        <f t="shared" si="14"/>
        <v>151</v>
      </c>
      <c r="B176" s="18" t="s">
        <v>107</v>
      </c>
      <c r="C176" s="17"/>
      <c r="D176" s="24" t="s">
        <v>37</v>
      </c>
      <c r="E176" s="25">
        <v>2</v>
      </c>
      <c r="F176" s="22"/>
      <c r="G176" s="26">
        <f t="shared" si="13"/>
        <v>0</v>
      </c>
    </row>
    <row r="177" spans="1:7" ht="30" x14ac:dyDescent="0.25">
      <c r="A177" s="51">
        <f t="shared" si="14"/>
        <v>152</v>
      </c>
      <c r="B177" s="18" t="s">
        <v>108</v>
      </c>
      <c r="C177" s="17"/>
      <c r="D177" s="24" t="s">
        <v>35</v>
      </c>
      <c r="E177" s="25">
        <v>65</v>
      </c>
      <c r="F177" s="22"/>
      <c r="G177" s="26">
        <f t="shared" si="13"/>
        <v>0</v>
      </c>
    </row>
    <row r="178" spans="1:7" ht="30" x14ac:dyDescent="0.25">
      <c r="A178" s="51">
        <f t="shared" si="14"/>
        <v>153</v>
      </c>
      <c r="B178" s="18" t="s">
        <v>109</v>
      </c>
      <c r="C178" s="17"/>
      <c r="D178" s="24" t="s">
        <v>104</v>
      </c>
      <c r="E178" s="25">
        <v>1.4E-3</v>
      </c>
      <c r="F178" s="22"/>
      <c r="G178" s="26">
        <f t="shared" si="13"/>
        <v>0</v>
      </c>
    </row>
    <row r="179" spans="1:7" ht="15" x14ac:dyDescent="0.25">
      <c r="A179" s="51">
        <f t="shared" si="14"/>
        <v>154</v>
      </c>
      <c r="B179" s="18" t="s">
        <v>110</v>
      </c>
      <c r="C179" s="17"/>
      <c r="D179" s="24" t="s">
        <v>35</v>
      </c>
      <c r="E179" s="25">
        <v>65</v>
      </c>
      <c r="F179" s="22"/>
      <c r="G179" s="26">
        <f t="shared" si="13"/>
        <v>0</v>
      </c>
    </row>
    <row r="180" spans="1:7" ht="15" x14ac:dyDescent="0.25">
      <c r="A180" s="51">
        <f t="shared" si="14"/>
        <v>155</v>
      </c>
      <c r="B180" s="18" t="s">
        <v>111</v>
      </c>
      <c r="C180" s="17"/>
      <c r="D180" s="24" t="s">
        <v>37</v>
      </c>
      <c r="E180" s="25">
        <v>130</v>
      </c>
      <c r="F180" s="22"/>
      <c r="G180" s="26">
        <f t="shared" si="13"/>
        <v>0</v>
      </c>
    </row>
    <row r="181" spans="1:7" ht="15" x14ac:dyDescent="0.25">
      <c r="A181" s="51">
        <f t="shared" si="14"/>
        <v>156</v>
      </c>
      <c r="B181" s="18" t="s">
        <v>61</v>
      </c>
      <c r="C181" s="17"/>
      <c r="D181" s="24" t="s">
        <v>37</v>
      </c>
      <c r="E181" s="25">
        <v>130</v>
      </c>
      <c r="F181" s="22"/>
      <c r="G181" s="26">
        <f t="shared" si="13"/>
        <v>0</v>
      </c>
    </row>
    <row r="182" spans="1:7" ht="45" x14ac:dyDescent="0.25">
      <c r="A182" s="51">
        <f t="shared" si="14"/>
        <v>157</v>
      </c>
      <c r="B182" s="18" t="s">
        <v>112</v>
      </c>
      <c r="C182" s="17"/>
      <c r="D182" s="24" t="s">
        <v>35</v>
      </c>
      <c r="E182" s="25">
        <v>25</v>
      </c>
      <c r="F182" s="22"/>
      <c r="G182" s="26">
        <f t="shared" si="13"/>
        <v>0</v>
      </c>
    </row>
    <row r="183" spans="1:7" ht="15" x14ac:dyDescent="0.25">
      <c r="A183" s="51">
        <f t="shared" si="14"/>
        <v>158</v>
      </c>
      <c r="B183" s="18" t="s">
        <v>113</v>
      </c>
      <c r="C183" s="17"/>
      <c r="D183" s="24" t="s">
        <v>35</v>
      </c>
      <c r="E183" s="25">
        <v>25</v>
      </c>
      <c r="F183" s="22"/>
      <c r="G183" s="26">
        <f t="shared" si="13"/>
        <v>0</v>
      </c>
    </row>
    <row r="184" spans="1:7" ht="45" x14ac:dyDescent="0.25">
      <c r="A184" s="51">
        <f t="shared" si="14"/>
        <v>159</v>
      </c>
      <c r="B184" s="18" t="s">
        <v>114</v>
      </c>
      <c r="C184" s="17"/>
      <c r="D184" s="24" t="s">
        <v>35</v>
      </c>
      <c r="E184" s="25">
        <v>40</v>
      </c>
      <c r="F184" s="22"/>
      <c r="G184" s="26">
        <f t="shared" si="13"/>
        <v>0</v>
      </c>
    </row>
    <row r="185" spans="1:7" ht="15" x14ac:dyDescent="0.25">
      <c r="A185" s="51">
        <f t="shared" si="14"/>
        <v>160</v>
      </c>
      <c r="B185" s="18" t="s">
        <v>115</v>
      </c>
      <c r="C185" s="17"/>
      <c r="D185" s="24" t="s">
        <v>35</v>
      </c>
      <c r="E185" s="25">
        <v>40</v>
      </c>
      <c r="F185" s="22"/>
      <c r="G185" s="26">
        <f t="shared" si="13"/>
        <v>0</v>
      </c>
    </row>
    <row r="186" spans="1:7" ht="15" x14ac:dyDescent="0.25">
      <c r="A186" s="51">
        <f t="shared" si="14"/>
        <v>161</v>
      </c>
      <c r="B186" s="18" t="s">
        <v>123</v>
      </c>
      <c r="C186" s="17"/>
      <c r="D186" s="24" t="s">
        <v>37</v>
      </c>
      <c r="E186" s="25">
        <v>3</v>
      </c>
      <c r="F186" s="22"/>
      <c r="G186" s="26">
        <f t="shared" si="13"/>
        <v>0</v>
      </c>
    </row>
    <row r="187" spans="1:7" ht="15" x14ac:dyDescent="0.25">
      <c r="A187" s="51">
        <f t="shared" si="14"/>
        <v>162</v>
      </c>
      <c r="B187" s="18" t="s">
        <v>124</v>
      </c>
      <c r="C187" s="17"/>
      <c r="D187" s="24" t="s">
        <v>37</v>
      </c>
      <c r="E187" s="25">
        <v>3</v>
      </c>
      <c r="F187" s="22"/>
      <c r="G187" s="26">
        <f t="shared" si="13"/>
        <v>0</v>
      </c>
    </row>
    <row r="188" spans="1:7" ht="15" x14ac:dyDescent="0.25">
      <c r="A188" s="51">
        <f t="shared" si="14"/>
        <v>163</v>
      </c>
      <c r="B188" s="18" t="s">
        <v>125</v>
      </c>
      <c r="C188" s="17"/>
      <c r="D188" s="24" t="s">
        <v>35</v>
      </c>
      <c r="E188" s="25">
        <v>140</v>
      </c>
      <c r="F188" s="22"/>
      <c r="G188" s="26">
        <f t="shared" si="13"/>
        <v>0</v>
      </c>
    </row>
    <row r="189" spans="1:7" ht="15" x14ac:dyDescent="0.25">
      <c r="A189" s="51">
        <f t="shared" si="14"/>
        <v>164</v>
      </c>
      <c r="B189" s="18" t="s">
        <v>126</v>
      </c>
      <c r="C189" s="17"/>
      <c r="D189" s="24" t="s">
        <v>35</v>
      </c>
      <c r="E189" s="25">
        <v>140</v>
      </c>
      <c r="F189" s="22"/>
      <c r="G189" s="26">
        <f t="shared" si="13"/>
        <v>0</v>
      </c>
    </row>
    <row r="190" spans="1:7" ht="15.75" thickBot="1" x14ac:dyDescent="0.3">
      <c r="A190" s="72">
        <f t="shared" si="14"/>
        <v>165</v>
      </c>
      <c r="B190" s="39" t="s">
        <v>127</v>
      </c>
      <c r="C190" s="38"/>
      <c r="D190" s="40" t="s">
        <v>37</v>
      </c>
      <c r="E190" s="41">
        <v>1</v>
      </c>
      <c r="F190" s="42"/>
      <c r="G190" s="43">
        <f t="shared" si="13"/>
        <v>0</v>
      </c>
    </row>
    <row r="191" spans="1:7" ht="16.5" thickBot="1" x14ac:dyDescent="0.3">
      <c r="A191" s="90" t="s">
        <v>135</v>
      </c>
      <c r="B191" s="91"/>
      <c r="C191" s="91"/>
      <c r="D191" s="91"/>
      <c r="E191" s="91"/>
      <c r="F191" s="91"/>
      <c r="G191" s="92"/>
    </row>
    <row r="192" spans="1:7" ht="15" x14ac:dyDescent="0.25">
      <c r="A192" s="71">
        <v>166</v>
      </c>
      <c r="B192" s="33" t="s">
        <v>125</v>
      </c>
      <c r="C192" s="32"/>
      <c r="D192" s="34" t="s">
        <v>35</v>
      </c>
      <c r="E192" s="35">
        <v>140</v>
      </c>
      <c r="F192" s="36"/>
      <c r="G192" s="37">
        <f t="shared" ref="G192:G194" si="15">E192*F192</f>
        <v>0</v>
      </c>
    </row>
    <row r="193" spans="1:7" ht="15" x14ac:dyDescent="0.25">
      <c r="A193" s="51">
        <v>167</v>
      </c>
      <c r="B193" s="18" t="s">
        <v>126</v>
      </c>
      <c r="C193" s="17"/>
      <c r="D193" s="24" t="s">
        <v>35</v>
      </c>
      <c r="E193" s="25">
        <v>140</v>
      </c>
      <c r="F193" s="22"/>
      <c r="G193" s="26">
        <f t="shared" si="15"/>
        <v>0</v>
      </c>
    </row>
    <row r="194" spans="1:7" ht="15" x14ac:dyDescent="0.25">
      <c r="A194" s="51">
        <v>168</v>
      </c>
      <c r="B194" s="18" t="s">
        <v>136</v>
      </c>
      <c r="C194" s="20"/>
      <c r="D194" s="30" t="s">
        <v>37</v>
      </c>
      <c r="E194" s="25">
        <v>2</v>
      </c>
      <c r="F194" s="22"/>
      <c r="G194" s="26">
        <f t="shared" si="15"/>
        <v>0</v>
      </c>
    </row>
    <row r="195" spans="1:7" ht="15.75" thickBot="1" x14ac:dyDescent="0.3">
      <c r="A195" s="72">
        <v>169</v>
      </c>
      <c r="B195" s="39" t="s">
        <v>137</v>
      </c>
      <c r="C195" s="38"/>
      <c r="D195" s="40" t="s">
        <v>37</v>
      </c>
      <c r="E195" s="41">
        <v>2</v>
      </c>
      <c r="F195" s="42"/>
      <c r="G195" s="43">
        <f>E195*F195</f>
        <v>0</v>
      </c>
    </row>
    <row r="196" spans="1:7" ht="16.5" thickBot="1" x14ac:dyDescent="0.3">
      <c r="A196" s="90" t="s">
        <v>138</v>
      </c>
      <c r="B196" s="91"/>
      <c r="C196" s="91"/>
      <c r="D196" s="91"/>
      <c r="E196" s="91"/>
      <c r="F196" s="91"/>
      <c r="G196" s="92"/>
    </row>
    <row r="197" spans="1:7" ht="30" x14ac:dyDescent="0.25">
      <c r="A197" s="71">
        <v>170</v>
      </c>
      <c r="B197" s="33" t="s">
        <v>139</v>
      </c>
      <c r="C197" s="45"/>
      <c r="D197" s="46" t="s">
        <v>31</v>
      </c>
      <c r="E197" s="35">
        <v>120</v>
      </c>
      <c r="F197" s="36"/>
      <c r="G197" s="37">
        <f>E197*F197</f>
        <v>0</v>
      </c>
    </row>
    <row r="198" spans="1:7" ht="15" x14ac:dyDescent="0.25">
      <c r="A198" s="51">
        <v>171</v>
      </c>
      <c r="B198" s="19" t="s">
        <v>140</v>
      </c>
      <c r="C198" s="20"/>
      <c r="D198" s="30" t="s">
        <v>31</v>
      </c>
      <c r="E198" s="25">
        <v>40</v>
      </c>
      <c r="F198" s="22"/>
      <c r="G198" s="26">
        <f t="shared" ref="G198:G210" si="16">E198*F198</f>
        <v>0</v>
      </c>
    </row>
    <row r="199" spans="1:7" ht="15" x14ac:dyDescent="0.25">
      <c r="A199" s="51">
        <v>172</v>
      </c>
      <c r="B199" s="19" t="s">
        <v>141</v>
      </c>
      <c r="C199" s="20"/>
      <c r="D199" s="30" t="s">
        <v>31</v>
      </c>
      <c r="E199" s="25">
        <v>80</v>
      </c>
      <c r="F199" s="22"/>
      <c r="G199" s="26">
        <f t="shared" si="16"/>
        <v>0</v>
      </c>
    </row>
    <row r="200" spans="1:7" ht="15" x14ac:dyDescent="0.25">
      <c r="A200" s="51">
        <v>173</v>
      </c>
      <c r="B200" s="18" t="s">
        <v>142</v>
      </c>
      <c r="C200" s="20"/>
      <c r="D200" s="30" t="s">
        <v>31</v>
      </c>
      <c r="E200" s="25">
        <v>40</v>
      </c>
      <c r="F200" s="22"/>
      <c r="G200" s="26">
        <f t="shared" si="16"/>
        <v>0</v>
      </c>
    </row>
    <row r="201" spans="1:7" ht="15" x14ac:dyDescent="0.25">
      <c r="A201" s="51">
        <v>174</v>
      </c>
      <c r="B201" s="18" t="s">
        <v>143</v>
      </c>
      <c r="C201" s="17"/>
      <c r="D201" s="30" t="s">
        <v>31</v>
      </c>
      <c r="E201" s="25">
        <v>80</v>
      </c>
      <c r="F201" s="22"/>
      <c r="G201" s="26">
        <f t="shared" si="16"/>
        <v>0</v>
      </c>
    </row>
    <row r="202" spans="1:7" ht="15" x14ac:dyDescent="0.25">
      <c r="A202" s="51">
        <v>175</v>
      </c>
      <c r="B202" s="18" t="s">
        <v>144</v>
      </c>
      <c r="C202" s="17"/>
      <c r="D202" s="30" t="s">
        <v>31</v>
      </c>
      <c r="E202" s="25">
        <v>40</v>
      </c>
      <c r="F202" s="22"/>
      <c r="G202" s="26">
        <f t="shared" si="16"/>
        <v>0</v>
      </c>
    </row>
    <row r="203" spans="1:7" ht="15" x14ac:dyDescent="0.25">
      <c r="A203" s="51">
        <v>176</v>
      </c>
      <c r="B203" s="18" t="s">
        <v>145</v>
      </c>
      <c r="C203" s="17"/>
      <c r="D203" s="30" t="s">
        <v>31</v>
      </c>
      <c r="E203" s="25">
        <v>80</v>
      </c>
      <c r="F203" s="22"/>
      <c r="G203" s="26">
        <f t="shared" si="16"/>
        <v>0</v>
      </c>
    </row>
    <row r="204" spans="1:7" ht="15" x14ac:dyDescent="0.25">
      <c r="A204" s="51">
        <v>177</v>
      </c>
      <c r="B204" s="18" t="s">
        <v>146</v>
      </c>
      <c r="C204" s="17"/>
      <c r="D204" s="30" t="s">
        <v>37</v>
      </c>
      <c r="E204" s="25">
        <v>8</v>
      </c>
      <c r="F204" s="22"/>
      <c r="G204" s="26">
        <f t="shared" si="16"/>
        <v>0</v>
      </c>
    </row>
    <row r="205" spans="1:7" ht="15" x14ac:dyDescent="0.25">
      <c r="A205" s="51">
        <v>178</v>
      </c>
      <c r="B205" s="18" t="s">
        <v>147</v>
      </c>
      <c r="C205" s="17"/>
      <c r="D205" s="24" t="s">
        <v>37</v>
      </c>
      <c r="E205" s="25">
        <v>8</v>
      </c>
      <c r="F205" s="22"/>
      <c r="G205" s="26">
        <f t="shared" si="16"/>
        <v>0</v>
      </c>
    </row>
    <row r="206" spans="1:7" ht="15" x14ac:dyDescent="0.25">
      <c r="A206" s="51">
        <v>179</v>
      </c>
      <c r="B206" s="18" t="s">
        <v>148</v>
      </c>
      <c r="C206" s="17"/>
      <c r="D206" s="30" t="s">
        <v>37</v>
      </c>
      <c r="E206" s="25">
        <v>8</v>
      </c>
      <c r="F206" s="22"/>
      <c r="G206" s="26">
        <f t="shared" si="16"/>
        <v>0</v>
      </c>
    </row>
    <row r="207" spans="1:7" ht="15" x14ac:dyDescent="0.25">
      <c r="A207" s="51">
        <v>180</v>
      </c>
      <c r="B207" s="18" t="s">
        <v>149</v>
      </c>
      <c r="C207" s="17"/>
      <c r="D207" s="24" t="s">
        <v>37</v>
      </c>
      <c r="E207" s="25">
        <v>8</v>
      </c>
      <c r="F207" s="22"/>
      <c r="G207" s="26">
        <f t="shared" si="16"/>
        <v>0</v>
      </c>
    </row>
    <row r="208" spans="1:7" ht="15" x14ac:dyDescent="0.25">
      <c r="A208" s="51">
        <v>181</v>
      </c>
      <c r="B208" s="18" t="s">
        <v>150</v>
      </c>
      <c r="C208" s="17"/>
      <c r="D208" s="30" t="s">
        <v>31</v>
      </c>
      <c r="E208" s="25">
        <v>120</v>
      </c>
      <c r="F208" s="22"/>
      <c r="G208" s="26">
        <f t="shared" si="16"/>
        <v>0</v>
      </c>
    </row>
    <row r="209" spans="1:7" ht="15" x14ac:dyDescent="0.25">
      <c r="A209" s="51">
        <v>182</v>
      </c>
      <c r="B209" s="18" t="s">
        <v>151</v>
      </c>
      <c r="C209" s="17"/>
      <c r="D209" s="30" t="s">
        <v>31</v>
      </c>
      <c r="E209" s="25">
        <v>120</v>
      </c>
      <c r="F209" s="22"/>
      <c r="G209" s="26">
        <f t="shared" si="16"/>
        <v>0</v>
      </c>
    </row>
    <row r="210" spans="1:7" ht="15.75" thickBot="1" x14ac:dyDescent="0.3">
      <c r="A210" s="72">
        <v>183</v>
      </c>
      <c r="B210" s="39" t="s">
        <v>152</v>
      </c>
      <c r="C210" s="38"/>
      <c r="D210" s="70" t="s">
        <v>26</v>
      </c>
      <c r="E210" s="41">
        <v>60</v>
      </c>
      <c r="F210" s="42"/>
      <c r="G210" s="43">
        <f t="shared" si="16"/>
        <v>0</v>
      </c>
    </row>
    <row r="211" spans="1:7" ht="16.5" thickBot="1" x14ac:dyDescent="0.3">
      <c r="A211" s="90" t="s">
        <v>153</v>
      </c>
      <c r="B211" s="91"/>
      <c r="C211" s="91"/>
      <c r="D211" s="91"/>
      <c r="E211" s="91"/>
      <c r="F211" s="91"/>
      <c r="G211" s="92"/>
    </row>
    <row r="212" spans="1:7" ht="30" x14ac:dyDescent="0.25">
      <c r="A212" s="71">
        <v>184</v>
      </c>
      <c r="B212" s="33" t="s">
        <v>154</v>
      </c>
      <c r="C212" s="45"/>
      <c r="D212" s="46" t="s">
        <v>31</v>
      </c>
      <c r="E212" s="35">
        <v>7</v>
      </c>
      <c r="F212" s="36"/>
      <c r="G212" s="37">
        <f>E212*F212</f>
        <v>0</v>
      </c>
    </row>
    <row r="213" spans="1:7" ht="30" x14ac:dyDescent="0.25">
      <c r="A213" s="51">
        <v>185</v>
      </c>
      <c r="B213" s="18" t="s">
        <v>155</v>
      </c>
      <c r="C213" s="17"/>
      <c r="D213" s="30" t="s">
        <v>31</v>
      </c>
      <c r="E213" s="25">
        <v>40</v>
      </c>
      <c r="F213" s="22"/>
      <c r="G213" s="26">
        <f t="shared" ref="G213:G225" si="17">E213*F213</f>
        <v>0</v>
      </c>
    </row>
    <row r="214" spans="1:7" ht="30" x14ac:dyDescent="0.25">
      <c r="A214" s="51">
        <v>186</v>
      </c>
      <c r="B214" s="18" t="s">
        <v>156</v>
      </c>
      <c r="C214" s="17"/>
      <c r="D214" s="30" t="s">
        <v>26</v>
      </c>
      <c r="E214" s="25">
        <v>180</v>
      </c>
      <c r="F214" s="22"/>
      <c r="G214" s="26">
        <f t="shared" si="17"/>
        <v>0</v>
      </c>
    </row>
    <row r="215" spans="1:7" ht="15" x14ac:dyDescent="0.25">
      <c r="A215" s="51">
        <v>187</v>
      </c>
      <c r="B215" s="18" t="s">
        <v>157</v>
      </c>
      <c r="C215" s="17"/>
      <c r="D215" s="30" t="s">
        <v>158</v>
      </c>
      <c r="E215" s="25">
        <v>90</v>
      </c>
      <c r="F215" s="22"/>
      <c r="G215" s="26">
        <f t="shared" si="17"/>
        <v>0</v>
      </c>
    </row>
    <row r="216" spans="1:7" ht="30" x14ac:dyDescent="0.25">
      <c r="A216" s="51">
        <v>188</v>
      </c>
      <c r="B216" s="18" t="s">
        <v>159</v>
      </c>
      <c r="C216" s="17"/>
      <c r="D216" s="30" t="s">
        <v>26</v>
      </c>
      <c r="E216" s="25">
        <v>180</v>
      </c>
      <c r="F216" s="22"/>
      <c r="G216" s="26">
        <f t="shared" si="17"/>
        <v>0</v>
      </c>
    </row>
    <row r="217" spans="1:7" ht="30" x14ac:dyDescent="0.25">
      <c r="A217" s="51">
        <v>189</v>
      </c>
      <c r="B217" s="18" t="s">
        <v>160</v>
      </c>
      <c r="C217" s="17"/>
      <c r="D217" s="30" t="s">
        <v>26</v>
      </c>
      <c r="E217" s="25">
        <v>180</v>
      </c>
      <c r="F217" s="22"/>
      <c r="G217" s="26">
        <f t="shared" si="17"/>
        <v>0</v>
      </c>
    </row>
    <row r="218" spans="1:7" ht="15" x14ac:dyDescent="0.25">
      <c r="A218" s="51">
        <v>190</v>
      </c>
      <c r="B218" s="19" t="s">
        <v>161</v>
      </c>
      <c r="C218" s="20"/>
      <c r="D218" s="30" t="s">
        <v>31</v>
      </c>
      <c r="E218" s="25">
        <v>47</v>
      </c>
      <c r="F218" s="22"/>
      <c r="G218" s="26">
        <f t="shared" si="17"/>
        <v>0</v>
      </c>
    </row>
    <row r="219" spans="1:7" ht="15" x14ac:dyDescent="0.25">
      <c r="A219" s="51">
        <v>191</v>
      </c>
      <c r="B219" s="19" t="s">
        <v>162</v>
      </c>
      <c r="C219" s="20"/>
      <c r="D219" s="30" t="s">
        <v>31</v>
      </c>
      <c r="E219" s="25">
        <v>40</v>
      </c>
      <c r="F219" s="22"/>
      <c r="G219" s="26">
        <f t="shared" si="17"/>
        <v>0</v>
      </c>
    </row>
    <row r="220" spans="1:7" ht="15" x14ac:dyDescent="0.25">
      <c r="A220" s="51">
        <v>192</v>
      </c>
      <c r="B220" s="18" t="s">
        <v>163</v>
      </c>
      <c r="C220" s="17"/>
      <c r="D220" s="30" t="s">
        <v>31</v>
      </c>
      <c r="E220" s="25">
        <v>10</v>
      </c>
      <c r="F220" s="22"/>
      <c r="G220" s="26">
        <f t="shared" si="17"/>
        <v>0</v>
      </c>
    </row>
    <row r="221" spans="1:7" ht="30" x14ac:dyDescent="0.25">
      <c r="A221" s="51">
        <v>193</v>
      </c>
      <c r="B221" s="18" t="s">
        <v>164</v>
      </c>
      <c r="C221" s="20"/>
      <c r="D221" s="30" t="s">
        <v>31</v>
      </c>
      <c r="E221" s="25">
        <v>7</v>
      </c>
      <c r="F221" s="22"/>
      <c r="G221" s="26">
        <f t="shared" si="17"/>
        <v>0</v>
      </c>
    </row>
    <row r="222" spans="1:7" ht="31.5" customHeight="1" x14ac:dyDescent="0.25">
      <c r="A222" s="51">
        <v>194</v>
      </c>
      <c r="B222" s="18" t="s">
        <v>165</v>
      </c>
      <c r="C222" s="20"/>
      <c r="D222" s="30" t="s">
        <v>31</v>
      </c>
      <c r="E222" s="25">
        <v>1</v>
      </c>
      <c r="F222" s="22"/>
      <c r="G222" s="26">
        <f t="shared" si="17"/>
        <v>0</v>
      </c>
    </row>
    <row r="223" spans="1:7" ht="30" x14ac:dyDescent="0.25">
      <c r="A223" s="51">
        <v>195</v>
      </c>
      <c r="B223" s="18" t="s">
        <v>166</v>
      </c>
      <c r="C223" s="21"/>
      <c r="D223" s="30" t="s">
        <v>26</v>
      </c>
      <c r="E223" s="25">
        <v>180</v>
      </c>
      <c r="F223" s="22"/>
      <c r="G223" s="26">
        <f t="shared" si="17"/>
        <v>0</v>
      </c>
    </row>
    <row r="224" spans="1:7" ht="15" x14ac:dyDescent="0.25">
      <c r="A224" s="51">
        <v>196</v>
      </c>
      <c r="B224" s="18" t="s">
        <v>167</v>
      </c>
      <c r="C224" s="17"/>
      <c r="D224" s="30" t="s">
        <v>26</v>
      </c>
      <c r="E224" s="25">
        <v>180</v>
      </c>
      <c r="F224" s="22"/>
      <c r="G224" s="26">
        <f t="shared" si="17"/>
        <v>0</v>
      </c>
    </row>
    <row r="225" spans="1:7" ht="15.75" thickBot="1" x14ac:dyDescent="0.3">
      <c r="A225" s="51">
        <v>197</v>
      </c>
      <c r="B225" s="18" t="s">
        <v>168</v>
      </c>
      <c r="C225" s="17"/>
      <c r="D225" s="24" t="s">
        <v>26</v>
      </c>
      <c r="E225" s="27">
        <v>50</v>
      </c>
      <c r="F225" s="28"/>
      <c r="G225" s="29">
        <f t="shared" si="17"/>
        <v>0</v>
      </c>
    </row>
    <row r="226" spans="1:7" ht="16.5" thickBot="1" x14ac:dyDescent="0.3">
      <c r="A226" s="105" t="s">
        <v>12</v>
      </c>
      <c r="B226" s="106"/>
      <c r="C226" s="106"/>
      <c r="D226" s="106"/>
      <c r="E226" s="107"/>
      <c r="F226" s="108"/>
      <c r="G226" s="5">
        <f>SUM(G15:G225)</f>
        <v>0</v>
      </c>
    </row>
    <row r="227" spans="1:7" ht="15" x14ac:dyDescent="0.25">
      <c r="A227" s="83" t="s">
        <v>169</v>
      </c>
      <c r="B227" s="83"/>
      <c r="C227" s="83"/>
      <c r="D227" s="83"/>
      <c r="E227" s="83"/>
      <c r="F227" s="83"/>
      <c r="G227" s="83"/>
    </row>
    <row r="228" spans="1:7" ht="15" x14ac:dyDescent="0.25">
      <c r="A228" s="84" t="s">
        <v>170</v>
      </c>
      <c r="B228" s="84"/>
      <c r="C228" s="84"/>
      <c r="D228" s="84"/>
      <c r="E228" s="84"/>
      <c r="F228" s="84"/>
      <c r="G228" s="84"/>
    </row>
    <row r="229" spans="1:7" ht="132" customHeight="1" x14ac:dyDescent="0.25">
      <c r="A229" s="85" t="s">
        <v>179</v>
      </c>
      <c r="B229" s="86"/>
      <c r="C229" s="86"/>
      <c r="D229" s="86"/>
      <c r="E229" s="86"/>
      <c r="F229" s="86"/>
      <c r="G229" s="87"/>
    </row>
    <row r="230" spans="1:7" ht="15" x14ac:dyDescent="0.25">
      <c r="A230" s="84"/>
      <c r="B230" s="84"/>
      <c r="C230" s="84"/>
      <c r="D230" s="84"/>
      <c r="E230" s="84"/>
      <c r="F230" s="84"/>
      <c r="G230" s="84"/>
    </row>
    <row r="231" spans="1:7" ht="77.25" customHeight="1" x14ac:dyDescent="0.25">
      <c r="A231" s="88" t="s">
        <v>171</v>
      </c>
      <c r="B231" s="89"/>
      <c r="C231" s="89"/>
      <c r="D231" s="89"/>
      <c r="E231" s="89"/>
      <c r="F231" s="89"/>
      <c r="G231" s="89"/>
    </row>
    <row r="232" spans="1:7" ht="31.5" customHeight="1" x14ac:dyDescent="0.25">
      <c r="A232" s="88" t="s">
        <v>172</v>
      </c>
      <c r="B232" s="89"/>
      <c r="C232" s="89"/>
      <c r="D232" s="89"/>
      <c r="E232" s="89"/>
      <c r="F232" s="89"/>
      <c r="G232" s="89"/>
    </row>
    <row r="233" spans="1:7" ht="41.25" customHeight="1" x14ac:dyDescent="0.25">
      <c r="A233" s="93" t="s">
        <v>180</v>
      </c>
      <c r="B233" s="94"/>
      <c r="C233" s="94"/>
      <c r="D233" s="94"/>
      <c r="E233" s="94"/>
      <c r="F233" s="94"/>
      <c r="G233" s="94"/>
    </row>
    <row r="234" spans="1:7" ht="99.75" customHeight="1" x14ac:dyDescent="0.25">
      <c r="A234" s="110" t="s">
        <v>173</v>
      </c>
      <c r="B234" s="110"/>
      <c r="C234" s="110"/>
      <c r="D234" s="110"/>
      <c r="E234" s="110"/>
      <c r="F234" s="110"/>
      <c r="G234" s="110"/>
    </row>
    <row r="235" spans="1:7" ht="9.75" customHeight="1" x14ac:dyDescent="0.25">
      <c r="A235" s="4"/>
      <c r="B235" s="4"/>
      <c r="C235" s="4"/>
      <c r="D235" s="4"/>
      <c r="E235" s="4"/>
      <c r="F235" s="4"/>
      <c r="G235" s="4"/>
    </row>
    <row r="236" spans="1:7" ht="15" x14ac:dyDescent="0.25">
      <c r="A236" s="109" t="s">
        <v>174</v>
      </c>
      <c r="B236" s="109"/>
      <c r="C236" s="109"/>
      <c r="D236" s="109"/>
      <c r="E236" s="109"/>
      <c r="F236" s="109"/>
      <c r="G236" s="109"/>
    </row>
    <row r="237" spans="1:7" ht="15" x14ac:dyDescent="0.25">
      <c r="A237" s="109" t="s">
        <v>175</v>
      </c>
      <c r="B237" s="109"/>
      <c r="C237" s="109"/>
      <c r="D237" s="109"/>
      <c r="E237" s="109"/>
      <c r="F237" s="109"/>
      <c r="G237" s="10"/>
    </row>
    <row r="238" spans="1:7" ht="15" x14ac:dyDescent="0.25">
      <c r="A238" s="7" t="s">
        <v>13</v>
      </c>
      <c r="B238" s="7"/>
      <c r="C238" s="7"/>
      <c r="D238" s="7"/>
      <c r="E238" s="7"/>
      <c r="F238" s="7"/>
      <c r="G238" s="7"/>
    </row>
    <row r="239" spans="1:7" ht="30" customHeight="1" x14ac:dyDescent="0.25">
      <c r="A239" s="109" t="s">
        <v>14</v>
      </c>
      <c r="B239" s="109"/>
      <c r="C239" s="109"/>
      <c r="D239" s="109"/>
      <c r="E239" s="109"/>
      <c r="F239" s="109"/>
      <c r="G239" s="109"/>
    </row>
    <row r="240" spans="1:7" ht="15" x14ac:dyDescent="0.25">
      <c r="A240" s="103" t="s">
        <v>19</v>
      </c>
      <c r="B240" s="103"/>
      <c r="C240" s="103"/>
      <c r="D240" s="103"/>
      <c r="E240" s="103"/>
      <c r="F240" s="103"/>
      <c r="G240" s="103"/>
    </row>
    <row r="241" spans="1:7" ht="15" x14ac:dyDescent="0.25">
      <c r="A241" s="104" t="s">
        <v>15</v>
      </c>
      <c r="B241" s="104"/>
      <c r="C241" s="104"/>
      <c r="D241" s="104"/>
      <c r="E241" s="104"/>
      <c r="F241" s="104"/>
      <c r="G241" s="104"/>
    </row>
    <row r="242" spans="1:7" ht="15" x14ac:dyDescent="0.25">
      <c r="A242" s="8" t="s">
        <v>16</v>
      </c>
      <c r="B242" s="7"/>
      <c r="C242" s="7"/>
      <c r="D242" s="7"/>
      <c r="E242" s="7"/>
      <c r="F242" s="7"/>
      <c r="G242" s="7"/>
    </row>
    <row r="244" spans="1:7" ht="15" x14ac:dyDescent="0.25">
      <c r="A244" s="78"/>
      <c r="B244" s="6" t="s">
        <v>17</v>
      </c>
      <c r="C244" s="3"/>
      <c r="D244" s="3"/>
      <c r="E244" s="11"/>
      <c r="F244" s="11"/>
      <c r="G244" s="11"/>
    </row>
    <row r="245" spans="1:7" ht="15.75" x14ac:dyDescent="0.25">
      <c r="A245" s="79"/>
      <c r="B245" s="9" t="s">
        <v>18</v>
      </c>
      <c r="C245" s="3"/>
      <c r="D245" s="3"/>
      <c r="E245" s="11"/>
      <c r="F245" s="11"/>
      <c r="G245" s="11"/>
    </row>
    <row r="246" spans="1:7" ht="15" x14ac:dyDescent="0.25">
      <c r="A246" s="78"/>
      <c r="B246" s="12"/>
      <c r="C246" s="3"/>
      <c r="D246" s="3"/>
      <c r="E246" s="11"/>
      <c r="F246" s="11"/>
      <c r="G246" s="11"/>
    </row>
    <row r="247" spans="1:7" ht="15" x14ac:dyDescent="0.25">
      <c r="A247" s="78"/>
      <c r="B247" s="2"/>
      <c r="C247" s="3"/>
      <c r="D247" s="3"/>
      <c r="E247" s="11"/>
      <c r="F247" s="11"/>
      <c r="G247" s="11"/>
    </row>
    <row r="248" spans="1:7" ht="15" x14ac:dyDescent="0.25">
      <c r="A248" s="78"/>
      <c r="B248" s="3"/>
      <c r="C248" s="3"/>
      <c r="D248" s="3"/>
      <c r="E248" s="11"/>
      <c r="F248" s="11"/>
      <c r="G248" s="11"/>
    </row>
    <row r="249" spans="1:7" ht="15" x14ac:dyDescent="0.25">
      <c r="A249" s="78"/>
      <c r="B249" s="3"/>
      <c r="C249" s="3"/>
      <c r="D249" s="3"/>
      <c r="E249" s="11"/>
      <c r="F249" s="11"/>
      <c r="G249" s="11"/>
    </row>
    <row r="250" spans="1:7" x14ac:dyDescent="0.25">
      <c r="A250" s="75"/>
      <c r="E250" s="75"/>
      <c r="F250" s="75"/>
    </row>
    <row r="251" spans="1:7" x14ac:dyDescent="0.25">
      <c r="A251" s="75"/>
      <c r="E251" s="75"/>
      <c r="F251" s="75"/>
    </row>
    <row r="252" spans="1:7" x14ac:dyDescent="0.25">
      <c r="A252" s="75"/>
      <c r="E252" s="75"/>
      <c r="F252" s="75"/>
    </row>
    <row r="253" spans="1:7" x14ac:dyDescent="0.25">
      <c r="A253" s="75"/>
      <c r="E253" s="75"/>
      <c r="F253" s="75"/>
    </row>
    <row r="254" spans="1:7" x14ac:dyDescent="0.25">
      <c r="A254" s="75"/>
      <c r="E254" s="75"/>
      <c r="F254" s="75"/>
    </row>
    <row r="255" spans="1:7" x14ac:dyDescent="0.25">
      <c r="A255" s="75"/>
      <c r="E255" s="75"/>
      <c r="F255" s="75"/>
    </row>
    <row r="256" spans="1:7" x14ac:dyDescent="0.25">
      <c r="A256" s="75"/>
      <c r="E256" s="75"/>
      <c r="F256" s="75"/>
    </row>
    <row r="257" spans="1:6" x14ac:dyDescent="0.25">
      <c r="A257" s="75"/>
      <c r="E257" s="75"/>
      <c r="F257" s="75"/>
    </row>
    <row r="258" spans="1:6" x14ac:dyDescent="0.25">
      <c r="A258" s="75"/>
      <c r="E258" s="75"/>
      <c r="F258" s="75"/>
    </row>
    <row r="259" spans="1:6" x14ac:dyDescent="0.25">
      <c r="A259" s="75"/>
      <c r="E259" s="75"/>
      <c r="F259" s="75"/>
    </row>
    <row r="260" spans="1:6" x14ac:dyDescent="0.25">
      <c r="A260" s="75"/>
      <c r="E260" s="75"/>
      <c r="F260" s="75"/>
    </row>
    <row r="261" spans="1:6" x14ac:dyDescent="0.25">
      <c r="A261" s="75"/>
      <c r="E261" s="75"/>
      <c r="F261" s="75"/>
    </row>
    <row r="262" spans="1:6" x14ac:dyDescent="0.25">
      <c r="A262" s="75"/>
      <c r="E262" s="75"/>
      <c r="F262" s="75"/>
    </row>
    <row r="263" spans="1:6" x14ac:dyDescent="0.25">
      <c r="A263" s="75"/>
      <c r="E263" s="75"/>
      <c r="F263" s="75"/>
    </row>
    <row r="264" spans="1:6" x14ac:dyDescent="0.25">
      <c r="A264" s="75"/>
      <c r="E264" s="75"/>
      <c r="F264" s="75"/>
    </row>
    <row r="265" spans="1:6" x14ac:dyDescent="0.25">
      <c r="A265" s="75"/>
      <c r="E265" s="75"/>
      <c r="F265" s="75"/>
    </row>
    <row r="266" spans="1:6" x14ac:dyDescent="0.25">
      <c r="A266" s="75"/>
      <c r="E266" s="75"/>
      <c r="F266" s="75"/>
    </row>
    <row r="267" spans="1:6" x14ac:dyDescent="0.25">
      <c r="A267" s="75"/>
      <c r="E267" s="75"/>
      <c r="F267" s="75"/>
    </row>
    <row r="268" spans="1:6" x14ac:dyDescent="0.25">
      <c r="A268" s="75"/>
      <c r="E268" s="75"/>
      <c r="F268" s="75"/>
    </row>
    <row r="269" spans="1:6" x14ac:dyDescent="0.25">
      <c r="A269" s="75"/>
      <c r="E269" s="75"/>
      <c r="F269" s="75"/>
    </row>
    <row r="270" spans="1:6" x14ac:dyDescent="0.25">
      <c r="A270" s="75"/>
      <c r="E270" s="75"/>
      <c r="F270" s="75"/>
    </row>
    <row r="271" spans="1:6" x14ac:dyDescent="0.25">
      <c r="A271" s="75"/>
      <c r="E271" s="75"/>
      <c r="F271" s="75"/>
    </row>
    <row r="272" spans="1:6" x14ac:dyDescent="0.25">
      <c r="A272" s="75"/>
      <c r="E272" s="75"/>
      <c r="F272" s="75"/>
    </row>
    <row r="273" spans="1:6" x14ac:dyDescent="0.25">
      <c r="A273" s="75"/>
      <c r="E273" s="75"/>
      <c r="F273" s="75"/>
    </row>
    <row r="274" spans="1:6" x14ac:dyDescent="0.25">
      <c r="A274" s="75"/>
      <c r="E274" s="75"/>
      <c r="F274" s="75"/>
    </row>
    <row r="275" spans="1:6" x14ac:dyDescent="0.25">
      <c r="A275" s="75"/>
      <c r="E275" s="75"/>
      <c r="F275" s="75"/>
    </row>
    <row r="276" spans="1:6" x14ac:dyDescent="0.25">
      <c r="A276" s="75"/>
      <c r="E276" s="75"/>
      <c r="F276" s="75"/>
    </row>
    <row r="277" spans="1:6" x14ac:dyDescent="0.25">
      <c r="A277" s="75"/>
      <c r="E277" s="75"/>
      <c r="F277" s="75"/>
    </row>
    <row r="278" spans="1:6" x14ac:dyDescent="0.25">
      <c r="A278" s="75"/>
      <c r="E278" s="75"/>
      <c r="F278" s="75"/>
    </row>
    <row r="279" spans="1:6" x14ac:dyDescent="0.25">
      <c r="A279" s="75"/>
      <c r="E279" s="75"/>
      <c r="F279" s="75"/>
    </row>
    <row r="280" spans="1:6" x14ac:dyDescent="0.25">
      <c r="A280" s="75"/>
      <c r="E280" s="75"/>
      <c r="F280" s="75"/>
    </row>
    <row r="281" spans="1:6" x14ac:dyDescent="0.25">
      <c r="A281" s="75"/>
      <c r="E281" s="75"/>
      <c r="F281" s="75"/>
    </row>
    <row r="282" spans="1:6" x14ac:dyDescent="0.25">
      <c r="A282" s="75"/>
      <c r="E282" s="75"/>
      <c r="F282" s="75"/>
    </row>
    <row r="283" spans="1:6" x14ac:dyDescent="0.25">
      <c r="A283" s="75"/>
      <c r="E283" s="75"/>
      <c r="F283" s="75"/>
    </row>
    <row r="284" spans="1:6" x14ac:dyDescent="0.25">
      <c r="A284" s="75"/>
      <c r="E284" s="75"/>
      <c r="F284" s="75"/>
    </row>
  </sheetData>
  <mergeCells count="41">
    <mergeCell ref="A8:B8"/>
    <mergeCell ref="C8:G8"/>
    <mergeCell ref="A9:G10"/>
    <mergeCell ref="B2:G2"/>
    <mergeCell ref="A4:G4"/>
    <mergeCell ref="A5:B7"/>
    <mergeCell ref="C5:G5"/>
    <mergeCell ref="C6:G6"/>
    <mergeCell ref="C7:G7"/>
    <mergeCell ref="A240:G240"/>
    <mergeCell ref="A241:G241"/>
    <mergeCell ref="A226:D226"/>
    <mergeCell ref="E226:F226"/>
    <mergeCell ref="A230:G230"/>
    <mergeCell ref="A236:G236"/>
    <mergeCell ref="A239:G239"/>
    <mergeCell ref="A237:F237"/>
    <mergeCell ref="A234:G234"/>
    <mergeCell ref="A232:G232"/>
    <mergeCell ref="A233:G233"/>
    <mergeCell ref="A134:G134"/>
    <mergeCell ref="A145:G145"/>
    <mergeCell ref="A164:G164"/>
    <mergeCell ref="A191:G191"/>
    <mergeCell ref="A196:G196"/>
    <mergeCell ref="A11:G11"/>
    <mergeCell ref="A227:G227"/>
    <mergeCell ref="A228:G228"/>
    <mergeCell ref="A229:G229"/>
    <mergeCell ref="A231:G231"/>
    <mergeCell ref="A211:G211"/>
    <mergeCell ref="A78:G78"/>
    <mergeCell ref="A80:G80"/>
    <mergeCell ref="A114:G114"/>
    <mergeCell ref="A115:G115"/>
    <mergeCell ref="A124:G124"/>
    <mergeCell ref="A13:G13"/>
    <mergeCell ref="A14:G14"/>
    <mergeCell ref="A27:G27"/>
    <mergeCell ref="A39:G39"/>
    <mergeCell ref="A50:G50"/>
  </mergeCells>
  <pageMargins left="0.23622047244094491" right="0.23622047244094491" top="0.35433070866141736" bottom="0.35433070866141736" header="0.31496062992125984" footer="0.31496062992125984"/>
  <pageSetup paperSize="9" scale="5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9a173d0-7d7b-474c-9f09-61af4b12b285" xsi:nil="true"/>
    <_x0414__x0430__x0442__x0430_ xmlns="da1f5153-a60d-4c7d-aa7d-fcec6e6c577f" xsi:nil="true"/>
    <lcf76f155ced4ddcb4097134ff3c332f xmlns="da1f5153-a60d-4c7d-aa7d-fcec6e6c577f">
      <Terms xmlns="http://schemas.microsoft.com/office/infopath/2007/PartnerControls"/>
    </lcf76f155ced4ddcb4097134ff3c332f>
    <_x043d__x043e__x043c__x0435__x0440__x043f__x0440__x043e__x0442__x043e__x043a__x043e__x043b__x0443_ xmlns="da1f5153-a60d-4c7d-aa7d-fcec6e6c577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Документ" ma:contentTypeID="0x010100762489ABE522A1449B0D30ED8D5C2137" ma:contentTypeVersion="17" ma:contentTypeDescription="Створення нового документа." ma:contentTypeScope="" ma:versionID="7aa0a7ff8f1f1ef58f5adb4f56aad4f0">
  <xsd:schema xmlns:xsd="http://www.w3.org/2001/XMLSchema" xmlns:xs="http://www.w3.org/2001/XMLSchema" xmlns:p="http://schemas.microsoft.com/office/2006/metadata/properties" xmlns:ns2="da1f5153-a60d-4c7d-aa7d-fcec6e6c577f" xmlns:ns3="a9a173d0-7d7b-474c-9f09-61af4b12b285" targetNamespace="http://schemas.microsoft.com/office/2006/metadata/properties" ma:root="true" ma:fieldsID="78d5330b9e89ecb5c5cdb05463b325a6" ns2:_="" ns3:_="">
    <xsd:import namespace="da1f5153-a60d-4c7d-aa7d-fcec6e6c577f"/>
    <xsd:import namespace="a9a173d0-7d7b-474c-9f09-61af4b12b28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_x0414__x0430__x0442__x0430_" minOccurs="0"/>
                <xsd:element ref="ns2:_x043d__x043e__x043c__x0435__x0440__x043f__x0440__x043e__x0442__x043e__x043a__x043e__x043b__x0443_"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f5153-a60d-4c7d-aa7d-fcec6e6c57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Теги зображень" ma:readOnly="false" ma:fieldId="{5cf76f15-5ced-4ddc-b409-7134ff3c332f}" ma:taxonomyMulti="true" ma:sspId="c5f02cea-a3a8-4e6d-8be5-ced81e35596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x0414__x0430__x0442__x0430_" ma:index="20" nillable="true" ma:displayName="Дата" ma:format="DateOnly" ma:internalName="_x0414__x0430__x0442__x0430_">
      <xsd:simpleType>
        <xsd:restriction base="dms:DateTime"/>
      </xsd:simpleType>
    </xsd:element>
    <xsd:element name="_x043d__x043e__x043c__x0435__x0440__x043f__x0440__x043e__x0442__x043e__x043a__x043e__x043b__x0443_" ma:index="21" nillable="true" ma:displayName="номер протоколу" ma:format="Dropdown" ma:internalName="_x043d__x043e__x043c__x0435__x0440__x043f__x0440__x043e__x0442__x043e__x043a__x043e__x043b__x0443_" ma:percentage="FALSE">
      <xsd:simpleType>
        <xsd:restriction base="dms:Number"/>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a173d0-7d7b-474c-9f09-61af4b12b28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f5b363b-0516-49da-93e2-12a9069128de}" ma:internalName="TaxCatchAll" ma:showField="CatchAllData" ma:web="a9a173d0-7d7b-474c-9f09-61af4b12b285">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Спільний доступ"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Відомості про тих, хто має доступ"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вмісту"/>
        <xsd:element ref="dc:title" minOccurs="0" maxOccurs="1" ma:index="4" ma:displayName="Заголовок"/>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D26D78-BB9B-456C-94D4-B6F20BA4419B}">
  <ds:schemaRefs>
    <ds:schemaRef ds:uri="http://schemas.microsoft.com/sharepoint/v3/contenttype/forms"/>
  </ds:schemaRefs>
</ds:datastoreItem>
</file>

<file path=customXml/itemProps2.xml><?xml version="1.0" encoding="utf-8"?>
<ds:datastoreItem xmlns:ds="http://schemas.openxmlformats.org/officeDocument/2006/customXml" ds:itemID="{92B787FA-1B38-4F4D-AD08-009D45E790FE}">
  <ds:schemaRefs>
    <ds:schemaRef ds:uri="http://schemas.microsoft.com/office/2006/metadata/properties"/>
    <ds:schemaRef ds:uri="http://schemas.microsoft.com/office/infopath/2007/PartnerControls"/>
    <ds:schemaRef ds:uri="a9a173d0-7d7b-474c-9f09-61af4b12b285"/>
    <ds:schemaRef ds:uri="da1f5153-a60d-4c7d-aa7d-fcec6e6c577f"/>
  </ds:schemaRefs>
</ds:datastoreItem>
</file>

<file path=customXml/itemProps3.xml><?xml version="1.0" encoding="utf-8"?>
<ds:datastoreItem xmlns:ds="http://schemas.openxmlformats.org/officeDocument/2006/customXml" ds:itemID="{DA059BE2-BD52-4558-B774-3927BCF41C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1f5153-a60d-4c7d-aa7d-fcec6e6c577f"/>
    <ds:schemaRef ds:uri="a9a173d0-7d7b-474c-9f09-61af4b12b2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Пропозиція</vt:lpstr>
      <vt:lpstr>Пропозиція!Область_друку</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2026-09-02T13:00:51Z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0x010100762489ABE522A1449B0D30ED8D5C2137</vt:lpwstr>
  </property>
</Properties>
</file>