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887" documentId="8_{8087B3CE-EF09-4F0E-8BBE-945299E333D6}" xr6:coauthVersionLast="47" xr6:coauthVersionMax="47" xr10:uidLastSave="{4EBBFACC-F539-4A7A-9948-AAC7DDBA9BC3}"/>
  <bookViews>
    <workbookView xWindow="28680" yWindow="-120" windowWidth="29040" windowHeight="15720" xr2:uid="{00000000-000D-0000-FFFF-FFFF00000000}"/>
  </bookViews>
  <sheets>
    <sheet name="Додаток_2" sheetId="6" r:id="rId1"/>
    <sheet name="Додаток_3_Кваліфікаційні_вимоги" sheetId="8" r:id="rId2"/>
    <sheet name="Пропозиція_роботи_послуги" sheetId="7" state="hidden" r:id="rId3"/>
  </sheets>
  <definedNames>
    <definedName name="_xlnm.Print_Area" localSheetId="0">Додаток_2!$A$1:$H$352</definedName>
    <definedName name="_xlnm.Print_Area" localSheetId="2">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8" l="1"/>
  <c r="K35" i="8"/>
  <c r="P41" i="8"/>
  <c r="O41" i="8"/>
  <c r="K30" i="8"/>
  <c r="K25" i="8"/>
  <c r="K19" i="8"/>
  <c r="K20" i="8"/>
  <c r="H33" i="6"/>
  <c r="H34" i="6"/>
  <c r="H36" i="6"/>
  <c r="H37" i="6"/>
  <c r="H38" i="6"/>
  <c r="H39" i="6"/>
  <c r="H40" i="6"/>
  <c r="H41" i="6"/>
  <c r="H42" i="6"/>
  <c r="H43" i="6"/>
  <c r="H44" i="6"/>
  <c r="H45" i="6"/>
  <c r="H46" i="6"/>
  <c r="H47" i="6"/>
  <c r="H48" i="6"/>
  <c r="H49" i="6"/>
  <c r="F314" i="6"/>
  <c r="H314" i="6" s="1"/>
  <c r="F313" i="6"/>
  <c r="F302" i="6"/>
  <c r="H302" i="6" s="1"/>
  <c r="F245" i="6"/>
  <c r="H236" i="6"/>
  <c r="F207" i="6"/>
  <c r="F204" i="6"/>
  <c r="F183" i="6"/>
  <c r="H183" i="6" s="1"/>
  <c r="F176" i="6"/>
  <c r="H168" i="6"/>
  <c r="H169" i="6"/>
  <c r="H170" i="6"/>
  <c r="H171" i="6"/>
  <c r="H172" i="6"/>
  <c r="H173" i="6"/>
  <c r="H174" i="6"/>
  <c r="H175" i="6"/>
  <c r="H176" i="6"/>
  <c r="H177" i="6"/>
  <c r="H178" i="6"/>
  <c r="H179" i="6"/>
  <c r="H180" i="6"/>
  <c r="H181" i="6"/>
  <c r="H182" i="6"/>
  <c r="H184" i="6"/>
  <c r="H185" i="6"/>
  <c r="H186" i="6"/>
  <c r="H187" i="6"/>
  <c r="H188" i="6"/>
  <c r="H189" i="6"/>
  <c r="H190" i="6"/>
  <c r="H191" i="6"/>
  <c r="H192" i="6"/>
  <c r="H193" i="6"/>
  <c r="H194" i="6"/>
  <c r="H195" i="6"/>
  <c r="H196" i="6"/>
  <c r="H197" i="6"/>
  <c r="H198" i="6"/>
  <c r="H199" i="6"/>
  <c r="H200"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7" i="6"/>
  <c r="H238" i="6"/>
  <c r="H239" i="6"/>
  <c r="H240" i="6"/>
  <c r="H241" i="6"/>
  <c r="H242" i="6"/>
  <c r="H243" i="6"/>
  <c r="H244" i="6"/>
  <c r="H247" i="6"/>
  <c r="H248" i="6"/>
  <c r="H249"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3" i="6"/>
  <c r="H284" i="6"/>
  <c r="H285" i="6"/>
  <c r="H286" i="6"/>
  <c r="H287" i="6"/>
  <c r="H288" i="6"/>
  <c r="H289" i="6"/>
  <c r="H290" i="6"/>
  <c r="H291" i="6"/>
  <c r="H292" i="6"/>
  <c r="H293" i="6"/>
  <c r="H294" i="6"/>
  <c r="H296" i="6"/>
  <c r="H297" i="6"/>
  <c r="H281" i="6"/>
  <c r="H282" i="6"/>
  <c r="H299" i="6"/>
  <c r="H300" i="6"/>
  <c r="H301" i="6"/>
  <c r="H303" i="6"/>
  <c r="H304" i="6"/>
  <c r="H305" i="6"/>
  <c r="H306" i="6"/>
  <c r="H307" i="6"/>
  <c r="H308" i="6"/>
  <c r="H309" i="6"/>
  <c r="H310" i="6"/>
  <c r="H311" i="6"/>
  <c r="H312" i="6"/>
  <c r="H313" i="6"/>
  <c r="H315" i="6"/>
  <c r="H316" i="6"/>
  <c r="H317" i="6"/>
  <c r="H318" i="6"/>
  <c r="H319" i="6"/>
  <c r="H320" i="6"/>
  <c r="H322" i="6"/>
  <c r="H323" i="6"/>
  <c r="H324" i="6"/>
  <c r="H325" i="6"/>
  <c r="H161" i="6"/>
  <c r="H162" i="6"/>
  <c r="H157" i="6"/>
  <c r="H158" i="6"/>
  <c r="F156" i="6"/>
  <c r="H156" i="6" s="1"/>
  <c r="F155" i="6"/>
  <c r="H155" i="6" s="1"/>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4" i="6"/>
  <c r="H160" i="6"/>
  <c r="H163" i="6"/>
  <c r="H110" i="6"/>
  <c r="H108" i="6"/>
  <c r="H107" i="6"/>
  <c r="H106" i="6"/>
  <c r="F101" i="6"/>
  <c r="H101" i="6" s="1"/>
  <c r="F93" i="6"/>
  <c r="H93" i="6" s="1"/>
  <c r="H94" i="6"/>
  <c r="H95" i="6"/>
  <c r="H96" i="6"/>
  <c r="H97" i="6"/>
  <c r="H98" i="6"/>
  <c r="H99" i="6"/>
  <c r="H100" i="6"/>
  <c r="H103" i="6"/>
  <c r="H104" i="6"/>
  <c r="H105" i="6"/>
  <c r="H92" i="6"/>
  <c r="H91" i="6"/>
  <c r="H89" i="6"/>
  <c r="H88" i="6"/>
  <c r="H57" i="6"/>
  <c r="H58"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F59" i="6"/>
  <c r="H59" i="6" s="1"/>
  <c r="F56" i="6"/>
  <c r="H56" i="6" s="1"/>
  <c r="H55" i="6"/>
  <c r="H52" i="6"/>
  <c r="H51" i="6"/>
  <c r="F35" i="6"/>
  <c r="F28" i="6"/>
  <c r="H245" i="6" l="1"/>
  <c r="H35" i="6"/>
  <c r="F246" i="6"/>
  <c r="H246" i="6" s="1"/>
  <c r="F102" i="6"/>
  <c r="H102" i="6" s="1"/>
  <c r="H28" i="6" l="1"/>
  <c r="H20" i="6"/>
  <c r="H21" i="6"/>
  <c r="H22" i="6"/>
  <c r="H23" i="6"/>
  <c r="H24" i="6"/>
  <c r="H25" i="6"/>
  <c r="H26" i="6"/>
  <c r="H27" i="6"/>
  <c r="H29" i="6"/>
  <c r="H30" i="6"/>
  <c r="H31" i="6"/>
  <c r="H32" i="6"/>
  <c r="H50" i="6"/>
  <c r="H167" i="6" l="1"/>
  <c r="H330" i="6" s="1"/>
  <c r="H19" i="6"/>
  <c r="H164" i="6" s="1"/>
  <c r="G331" i="6" l="1"/>
  <c r="F16" i="7"/>
  <c r="F23" i="7"/>
  <c r="F22" i="7"/>
  <c r="F21" i="7"/>
  <c r="F20" i="7"/>
  <c r="F19" i="7"/>
  <c r="F18" i="7"/>
  <c r="F17" i="7"/>
  <c r="F15" i="7"/>
  <c r="F14" i="7"/>
  <c r="E24" i="7" l="1"/>
</calcChain>
</file>

<file path=xl/sharedStrings.xml><?xml version="1.0" encoding="utf-8"?>
<sst xmlns="http://schemas.openxmlformats.org/spreadsheetml/2006/main" count="801" uniqueCount="324">
  <si>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</si>
  <si>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</si>
  <si>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</si>
  <si>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</si>
  <si>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</si>
  <si>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</si>
  <si>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</si>
  <si>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</si>
  <si>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</si>
  <si>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</si>
  <si>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</si>
  <si>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</si>
  <si>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</si>
  <si>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</si>
  <si>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</si>
  <si>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</si>
  <si>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</si>
  <si>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</si>
  <si>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</si>
  <si>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</si>
  <si>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</si>
  <si>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</si>
  <si>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</si>
  <si>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</si>
  <si>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</si>
  <si>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</si>
  <si>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</si>
  <si>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</si>
  <si>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</si>
  <si>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</si>
  <si>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</si>
  <si>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</si>
  <si>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</si>
  <si>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</si>
  <si>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</si>
  <si>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Вартість пропозиції ЛОТ №2, грн*</t>
  </si>
  <si>
    <t>Трос 4 мм оцинкований DIN 3055</t>
  </si>
  <si>
    <t>Комплект для влаштування одного тросового підвісу довжиною до 36 м
(талреп, зажими для тросу, анкер кільце, анкер гак, коуші)</t>
  </si>
  <si>
    <t>Стяжка кабельна з нержавіючої сталі 5 х 200 мм</t>
  </si>
  <si>
    <t>Трубка ПВХ ДКС д.25 (жорстка, негорюча)</t>
  </si>
  <si>
    <t xml:space="preserve">Муфта для трубки ПВХ ДКС д.25 </t>
  </si>
  <si>
    <t xml:space="preserve">Коліно 90 гр. для трубки ПВХ ДКС д.25 </t>
  </si>
  <si>
    <t>Кріплення для ПВХ труб ДКС д.25 мм (з метизами)</t>
  </si>
  <si>
    <t>Монтаж ПВХ труб по стінам (висота до 8 м)</t>
  </si>
  <si>
    <t>Вогнестійка розподільна коробка Trinix TFB-155PF 9x4 (001-0117)</t>
  </si>
  <si>
    <t>Монтаж коробок вогнестійких</t>
  </si>
  <si>
    <t>Сповідщувач димний СПД-3.10 в комплекті с базою Б2</t>
  </si>
  <si>
    <t>Монтаж сповіщувача СПД на тросовому підвісі</t>
  </si>
  <si>
    <t>Покажчик світлозвуковий TriniX EVAC-02 White (90-00027)</t>
  </si>
  <si>
    <t>Кабель Алай FRHF FE180/E30-90 (J-HX (St) H-PF FE180/E30-90) 2х2х0,8 (EC 90)</t>
  </si>
  <si>
    <t>Розробка схеми розташування обладнання (після монтажу)</t>
  </si>
  <si>
    <t>шт</t>
  </si>
  <si>
    <t>м</t>
  </si>
  <si>
    <t>комплект</t>
  </si>
  <si>
    <t xml:space="preserve">шт </t>
  </si>
  <si>
    <t>послуга</t>
  </si>
  <si>
    <t>Додаток №2 до Запиту 3038SS</t>
  </si>
  <si>
    <t>Примітки</t>
  </si>
  <si>
    <t>Монтаж модуль порошкового пожежогасіння СПРУТ-15о до плит перекриття на висоті 6-8 м (з підключенням), включаючі вартість розпірних анерів 6 х 50 мм (4 шт).
Модуль Спрут- 15о - матеріал Замовника</t>
  </si>
  <si>
    <t>Монтаж контролера ПР3 "Тірас". Матеріал Замовника</t>
  </si>
  <si>
    <t>Монтаж блоку дистанційного управління БДУ "Омега". Матеріал Замовника</t>
  </si>
  <si>
    <t>Монтаж оповіщувача світло-звуковий ОСЗ-4 (газ виходь) 12В. Матеріал Замовника</t>
  </si>
  <si>
    <t>Монтаж світлозвукового покажчика ОСЗ-12 «Вихід». Матеріал Замовника</t>
  </si>
  <si>
    <t>Монтаж світлозвукового покажчик ОСЗ-6 «Порошок виходь!». Матеріал Замовника</t>
  </si>
  <si>
    <t>Монтаж приладу управління та пожежогасіння Омега ППУ-ПТ 8 кілець. Матеріал Замовника</t>
  </si>
  <si>
    <t>Прокладка кабелів типу КСС перетином до 4х2х1,5 в існуючих кабельних лотках слабострумних мереж. Матеріал Замовника</t>
  </si>
  <si>
    <t>Прокладка кабелів типу КСС перетином до 4х2х1,5 по тросових підвісах з влаштуванням тросових підвісів. Матеріал Замовника</t>
  </si>
  <si>
    <t>Кабель Укрпожкабель NHXH FE 180 E30 3x1.5</t>
  </si>
  <si>
    <t>Труба гофрована ПВХ ДКС 25 УФ-стійка чорна</t>
  </si>
  <si>
    <t>Металеві кріплення для гофри ДКС 25</t>
  </si>
  <si>
    <t>Автоматичний вимикач Shneider Electric RESI9 16A</t>
  </si>
  <si>
    <t>Розподільчий щит зовнішнього монтажу OBO Bettermann SDB 12L PS на 12 модулів ІР66</t>
  </si>
  <si>
    <t>Гільза для отвору 50 мм, глибина  до 500 мм</t>
  </si>
  <si>
    <t>Протипожежна піна 750 мл</t>
  </si>
  <si>
    <t>Протипожежний герметик</t>
  </si>
  <si>
    <t xml:space="preserve">Коробка вогнетривка FLAMEBOX 100Р 4x6 mm2 Absel </t>
  </si>
  <si>
    <t>Пусконалагоджувальні роботи у складі: програмування ППКП / ПРЗ, адресація систем, налаштування логіки, пожежогасіння, інтеграція, тестування системи</t>
  </si>
  <si>
    <t>Модуль порошкового пожежогасіння СПРУТ-15о - матеріал Замовника</t>
  </si>
  <si>
    <t>ПРЗ "Тірас" - матеріал Замовника</t>
  </si>
  <si>
    <t>БДУ "Омега" - матеріал Замовника</t>
  </si>
  <si>
    <t>ОСЗ-4  - матеріал Замовника</t>
  </si>
  <si>
    <t>ОСЗ-12  - матеріал Замовника</t>
  </si>
  <si>
    <t>ОСЗ-6  - матеріал Замовника</t>
  </si>
  <si>
    <t>Омега ППУ-ПТ  - матеріал Замовника</t>
  </si>
  <si>
    <t>Кабель - матеріал Замовника</t>
  </si>
  <si>
    <t>комплекс</t>
  </si>
  <si>
    <t>ЛОТ №1 м. Чоп</t>
  </si>
  <si>
    <t>ІІ. Монтаж обладнання запасу води на об'єкті ТЧХУ в м. Чоп</t>
  </si>
  <si>
    <t>I. Монтаж обладнання пожежогасіння на об'єкті ТЧХУ в м. Чоп</t>
  </si>
  <si>
    <t>Розроблення ґрунту у відвал екскаваторами "драглайн" або "зворотна лопата" з ковшом місткістю 0,25 м3, група ґрунтів 2 (90%), глибина до 1000 мм (розмір 3 х 6 м), грунт водонасичений по сезону</t>
  </si>
  <si>
    <t>Доробка вручну, зачистка дна i стiнок вручну з викидом ґрунту в котлованах i траншеях, розроблених механiзованим способом, що сильно налипає на iнструменти з кріпленням стінок (5%)</t>
  </si>
  <si>
    <t>Влаштування щебневої підоснови на дні котловану, Н=200 мм з трамбуванням</t>
  </si>
  <si>
    <t>Щебінь М1000, фр.20-40</t>
  </si>
  <si>
    <t>Плівка поліетиленова 150 мкм</t>
  </si>
  <si>
    <t>Арматура А500, д.14</t>
  </si>
  <si>
    <t>Встановлення армокаркасів окремими стрижнями у т.ч. вартість додаткових матеріалів (дріт в'язальний, підставка під арматуру)</t>
  </si>
  <si>
    <t>Бетон В25 F200 W8</t>
  </si>
  <si>
    <t>Вкладання бетонної суміші з вібруванням (влаштування плити на дні котловану з формуванням опалубки з дошки) з гідроізоляцією поверхні бетону у два шари</t>
  </si>
  <si>
    <t>Дошка соснова необрізна товщина 25 мм, ширина 250 мм</t>
  </si>
  <si>
    <t>Зворотня засипка траншей бульдозерами з переміщенням ґрунту до 5 м, група ґрунтів 1 (90%) з пошаровим трамбуванням</t>
  </si>
  <si>
    <t>Зворотня засипка вручну траншей, пазух котлованів і ям, група ґрунтів 1 (10%) з пошаровим трамбуванням</t>
  </si>
  <si>
    <t>Пісок рядовий</t>
  </si>
  <si>
    <t>Строп поліестеровий (навантаження 5-9 тонн)</t>
  </si>
  <si>
    <t>Засипка родючого шару 200 мм</t>
  </si>
  <si>
    <t>Улаштування підстильного шару щебеневого з трамбуванням</t>
  </si>
  <si>
    <t xml:space="preserve">Улаштування круглих колодязів зі збірного залізобетону (установка дна колодязя д.1500, кільце стіное д.1500 - 3 шт., кришка колодязя д.1500 - 1 шт.) з виконанням гідроізоляції бітумною мастикою у два шари). </t>
  </si>
  <si>
    <t>Дно колодяця д.1500</t>
  </si>
  <si>
    <t>Кільце стінове д.1500</t>
  </si>
  <si>
    <t>Кришка колодязя д.1500 (отвір для люка 600 мм)</t>
  </si>
  <si>
    <t>Пробивання отворів в залізобетонних колодязях</t>
  </si>
  <si>
    <t>Улаштування уведення труб у колодязі з герметизацією отворів</t>
  </si>
  <si>
    <t>Праймер бітумний Izofast грунтовка для гідроізоляції</t>
  </si>
  <si>
    <t>Мастика гідроізоляційна IZOFAST</t>
  </si>
  <si>
    <t>Виконання цегляної кладки</t>
  </si>
  <si>
    <t xml:space="preserve">Цегла рядова М-100 </t>
  </si>
  <si>
    <t>Розчин мурувальний М100 з підготовкою розчину</t>
  </si>
  <si>
    <t xml:space="preserve">Кільце  горловини КЦО-1 </t>
  </si>
  <si>
    <t>Монтаж люка ПЕ д.800</t>
  </si>
  <si>
    <t>Люк чавунний D800 DN600 круглий важкий з замком та ущільнючою прокладкою Хвиля C250</t>
  </si>
  <si>
    <t>Драбини металева для колодязів L=2000 мм, оцинкована</t>
  </si>
  <si>
    <t>Вивезення будівельного сміття з утилізацією</t>
  </si>
  <si>
    <t>Вивезення грунта з утилізацією</t>
  </si>
  <si>
    <t>Комплектна поставка Замовника</t>
  </si>
  <si>
    <t>Монтаж колодязя та резервуару</t>
  </si>
  <si>
    <t>Резервуар - Матеріал Замовника</t>
  </si>
  <si>
    <t>м3</t>
  </si>
  <si>
    <t>м2</t>
  </si>
  <si>
    <t>кг</t>
  </si>
  <si>
    <t>шт.</t>
  </si>
  <si>
    <t>л</t>
  </si>
  <si>
    <t>Монтаж мереж</t>
  </si>
  <si>
    <t>Влаштування траншеї для прокладки комунікацій глибиною 80 см, ширина 50 см</t>
  </si>
  <si>
    <t xml:space="preserve">Доробка вручну, зачистка дна i стiнок вручну з викидом ґрунту в котлованах i траншеях, розроблених механiзованим способом </t>
  </si>
  <si>
    <t>Улаштування піщаної основи під трубопроводи</t>
  </si>
  <si>
    <t>Укладання труб ПЕ100 SDR11 PN16 Ø32 х 3,0 мм VALROM</t>
  </si>
  <si>
    <t>Укладання гофрованих труб діаметром 50 мм для кабельної мережі</t>
  </si>
  <si>
    <t>Кабель до 35 кВ у прокладених трубах, блоках і коробах, маса 1 м до 6 кг</t>
  </si>
  <si>
    <t>Гофра двошарова ДУ50</t>
  </si>
  <si>
    <t>Кабель ВВГнгд 5 х 4</t>
  </si>
  <si>
    <t>Труба поліетиленова ПЕ100 SDR11 PN16 Ø32 х 3,0 мм VALROM</t>
  </si>
  <si>
    <t>Прокладання захисту кабелю з цегли</t>
  </si>
  <si>
    <t>Цегла рядова М-75</t>
  </si>
  <si>
    <t>Сигнальна стрічка "Обережно кабель"</t>
  </si>
  <si>
    <t>Засипка кабелей та труб піском з пошаровим трамбуванням</t>
  </si>
  <si>
    <t>Засипка траншей щебенем з трамбуванням</t>
  </si>
  <si>
    <t>Розбирання покриття з ФЕМ</t>
  </si>
  <si>
    <t>Збирання покриття з ФЕМ</t>
  </si>
  <si>
    <t>Монтаж обладнання</t>
  </si>
  <si>
    <t>Двух насосна станція DAB 2 KVC AD 35/120 M</t>
  </si>
  <si>
    <t>Колба механічного очищення Ecosoft BB20 1" (FPV4520ECOGR)</t>
  </si>
  <si>
    <t>Картридж зі спіненого поліпропілену Ecosoft 4,5"x20" 5 мкм (CPV45205ECO)</t>
  </si>
  <si>
    <t>Монтаж колбового фільтра 20" (включаючі витратні)</t>
  </si>
  <si>
    <t>Монтаж насосної станції в колодязі</t>
  </si>
  <si>
    <t>Прокладання кабелів відкритим способом по стінах (у т.ч. вартість кріплень)</t>
  </si>
  <si>
    <t>Прокладання труби ППР Д50 по стінах у т.ч. вартість кріплення</t>
  </si>
  <si>
    <t>Поліетиленова ізоляція для труб д50</t>
  </si>
  <si>
    <t>Комплект фітингів для прокладки ППР труб д50</t>
  </si>
  <si>
    <t>Приєднання кабелів до існуючих щитів</t>
  </si>
  <si>
    <t>Монтаж щита електричного розподільчого в колодязі зі збіркою та підключенням</t>
  </si>
  <si>
    <t>Щит пластиковий ІР65 на 12 модулів</t>
  </si>
  <si>
    <t>Вимикаx диференційного захисту 3ф. 30 мА 16A Schneider Electric</t>
  </si>
  <si>
    <t>Вимикаx диференційного захисту 1ф. 30 мА 16A Schneider Electric</t>
  </si>
  <si>
    <t>Вимикаx диференційного захисту 1ф. 30 мА 6A Schneider Electric</t>
  </si>
  <si>
    <t>Автоматичний вимикач D25 Schneider Electric</t>
  </si>
  <si>
    <t>Світильник ІР65 8Вт</t>
  </si>
  <si>
    <t>Розетка на DIN рейку 220В з заземленням</t>
  </si>
  <si>
    <t>Автоматичний вимикач C6 Schneider Electric</t>
  </si>
  <si>
    <t>Комплект фітингів для приєднання трубопровода ПЕ32 до мережі 1/2"</t>
  </si>
  <si>
    <t>Гідравлічне випробування трубопроводів з формуванням акту</t>
  </si>
  <si>
    <t>Кран шаровий 3/4"</t>
  </si>
  <si>
    <t>Кран шаровий 1"</t>
  </si>
  <si>
    <t>Бездротовий датчик затоплення Ajax LeaksProtect Jeweller</t>
  </si>
  <si>
    <t xml:space="preserve">Коліно 90 гр. для ПЕ32 </t>
  </si>
  <si>
    <t>Перехідник ПЕ32 х вн. 1"</t>
  </si>
  <si>
    <t>Тройник латунний 2" х 2" х 2"</t>
  </si>
  <si>
    <t>Перехідник ПЕ32 х зовн. 2"</t>
  </si>
  <si>
    <t>Муфта ПЕ 25 х 25</t>
  </si>
  <si>
    <t xml:space="preserve">Труба ПЕ 25 </t>
  </si>
  <si>
    <t>Перехідник ПЕ25 х зовн. 3/4"</t>
  </si>
  <si>
    <t>Перехідник латунний зовн. 2" х вн. 3/4</t>
  </si>
  <si>
    <t>Збірка різьбових з'єднань мереж водопостачання діаметром до 2" (включно), включаючі витратні ущільнюючі матеріали</t>
  </si>
  <si>
    <t>Фарбування внутрішніх стін колодязя</t>
  </si>
  <si>
    <t>Фарба для бетонних підлог АК-11</t>
  </si>
  <si>
    <t>Труба вентиляційна д.110 (оцинкована)</t>
  </si>
  <si>
    <t>Коліно вентиляційне д.110 90 гр.</t>
  </si>
  <si>
    <t>Комплект заземлення R9m Нержавіюча сталь РАМ 43090</t>
  </si>
  <si>
    <t>Монтаж комплекту заземлення R9m Нержавіюча сталь РАМ 43090</t>
  </si>
  <si>
    <t>Провід ПВ3 6 мм.кв</t>
  </si>
  <si>
    <t>Провід ПВ3 2,5 мм.кв</t>
  </si>
  <si>
    <t>Виготовлення дрібних металоконструкцій</t>
  </si>
  <si>
    <t>Виготовлення, монтаж, ремонт дрібних металоконструкцій з ремонту сходового маршу
Включає настіпні роботі:
- порізка металу;
- зварювальні роботи;
- очистка зварювальних швів;
- монтаж конструкцій</t>
  </si>
  <si>
    <t>Кутник сталевий 40х40 товщина 4 мм гарячекатаний</t>
  </si>
  <si>
    <t xml:space="preserve">Очистка, знежирювання металоконструкцій </t>
  </si>
  <si>
    <t>Фарбування металоконструкцій, включачі:
- очистку металоконструкцій, знежирювання;
- грунтування металоконструкцій;
- фарбування металоконструкцій.</t>
  </si>
  <si>
    <t>Фарба АК-100 (Рідкий цинк)</t>
  </si>
  <si>
    <t>Поетапний топогеодезичний контроль завиконанням робіт відповідного до чинного Законодавства з розробкою виконавчої зйомки у тому числі коригування існуючої топогеодезичної зйомки 1:500 (паперовий 2 екз. та цифровий варіант - USB FLASH), вартість за послугу на весь період робіт</t>
  </si>
  <si>
    <t>Дослідження, вишукування, вимірювання випробування відповідно до вимог чинних Нормативних документів</t>
  </si>
  <si>
    <t xml:space="preserve">Розробка виконавчої документації (паперовий 2 екз. та цифровий варіант - USB FLASH), вартість за послуги на весь період робіт </t>
  </si>
  <si>
    <t>Огородження траншей, котлованів (червоно-біла лента)</t>
  </si>
  <si>
    <t>ЛОТ №2 м. Ходорів</t>
  </si>
  <si>
    <t>І. Монтаж обладнання пожежогасіння на об'єкті ТЧХУ в м. Ходорів</t>
  </si>
  <si>
    <t>Інші роботи обов'язкові до виконання</t>
  </si>
  <si>
    <t>ІІ. Монтаж обладнання запасу води на об'єкті ТЧХУ в м. Ходорів</t>
  </si>
  <si>
    <t>Розроблення ґрунту у відвал екскаваторами "драглайн" або "зворотна лопата" з ковшом місткістю 0,25 м3, група ґрунтів 2 (90%), глибина до 4 м (розмір 3 х 6 м), грунт водонасичений по сезону</t>
  </si>
  <si>
    <t>Пісок річковий</t>
  </si>
  <si>
    <t>Дно колодязя д.1500, кільце стіное д.1500 - 3 шт., кришка колодязя д.1500 - 1 шт. - матеріал Замовника</t>
  </si>
  <si>
    <t>Труба поліетеленова ТРУБА ПЕ100 SDR11 PN16 Ø32 х 3,0 мм VALROM</t>
  </si>
  <si>
    <t xml:space="preserve">Засипка траншей грунтом </t>
  </si>
  <si>
    <t>Прокладання труби ППР Д32 по стінах у т.ч. вартість кріплення</t>
  </si>
  <si>
    <t>Труба ППР армована фіброю 32 мм</t>
  </si>
  <si>
    <t>Комплект фітингів для прокладки ППР труб д32</t>
  </si>
  <si>
    <t>Монтаж кондиціонера в приміщенні ЩРП</t>
  </si>
  <si>
    <t>Кондиціонер Cooper Hunter CH-S12FTXF2-NG Vital</t>
  </si>
  <si>
    <t>Монтаж кондиціонера з довжиною траси до 7 метрів</t>
  </si>
  <si>
    <t>Влаштування протипожних сходів</t>
  </si>
  <si>
    <t>Демонтаж дрібних металоконструкцій на висоті до 6 метрів</t>
  </si>
  <si>
    <t>Виготовлення пожежної драбини для вертикального підйому з огородження висотою 5 метрів (антикорозійний захист - грунтування та фарбування у два шари фарбой АК-100 (Рідкий цинк)). 
Висота драбини: 5 м
Тип: стаціонарна вертикальна
Матеріал: сталь конструкційна
Антикорозійний захист: гаряче цинкування
Відстань між сходинками: 250–300 мм
Ширина драбини: ≥ 500 мм
Сходинки з рифленої сталі для протиковзання
Монтується захисне кільцеве огородження для запобігання падінню.
Початок огородження: з висоти 2 м
Кільцеві дуги через кожні 700–800 мм
Внутрішній діаметр огородження: ≥ 700 мм
Довжина кріплення до стіни 300 мм</t>
  </si>
  <si>
    <t>Монтаж протипожежної драбини включаючі вартість метизів та витратних матеріалів (врахувати, що під час монтажу необхідно демонтувати/змонтувати фасадний профлист та виконати вирізання монтажних отворів в профлисті)</t>
  </si>
  <si>
    <t>Труба профільна 80х80х4</t>
  </si>
  <si>
    <t>Труба профільна 60х60х3</t>
  </si>
  <si>
    <t>Кутник 50х50х5</t>
  </si>
  <si>
    <t>Просічно-витяжний лист (ПВЛ) 4 (406)</t>
  </si>
  <si>
    <t>Труба сталева шовна</t>
  </si>
  <si>
    <t>Труба кругла 32х2,8 (шовна)</t>
  </si>
  <si>
    <t>Труба кругла 25х2,8 (шовна)</t>
  </si>
  <si>
    <t>Труба профільна 20х40</t>
  </si>
  <si>
    <t>Пластина сталева 200 х 200 х 10 мм, 4 отв. 12 мм</t>
  </si>
  <si>
    <t>Виконання стовбчатого фундаменту 0,5 х 0,5 х 0,8 (глибина).
Включаючі:
- розробку грунту вручну (на глибину до 1 метра;
- влаштування щебеневої підоснови 200 мм;
- армування;
- влаштування опалубки.</t>
  </si>
  <si>
    <t>Анкер хімічний 10 х 250 (комплект шпилька + хімічний розчин (або ампула) + гайка 3 шт + шайба)</t>
  </si>
  <si>
    <t>Швеллер 22П</t>
  </si>
  <si>
    <t>Щаблі сталеві решітчасті зварні 1000×270 (34х38, 30х2)</t>
  </si>
  <si>
    <t>Монтаж хімічного анкеру</t>
  </si>
  <si>
    <t xml:space="preserve">кг </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</si>
  <si>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</si>
  <si>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t xml:space="preserve">** Закупівля відбувається окремими лотами </t>
  </si>
  <si>
    <t>Інформація для Учасника:</t>
  </si>
  <si>
    <t>-Цінова пропозиція приймається до розгляду виключно згідно форми даного Додатку.</t>
  </si>
  <si>
    <t>-Учасник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t>
  </si>
  <si>
    <t>-У разі пропозиції аналогів- вказати в примітках ТМ, виробника, та характеристики.</t>
  </si>
  <si>
    <t>-Всі документи мають бути заповнені Учасником без винятку, відсутність будь-якої інформації може призвести до анулювання пропозиції.</t>
  </si>
  <si>
    <t>-Вартість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t>
  </si>
  <si>
    <r>
      <t xml:space="preserve">Умови оплати: </t>
    </r>
    <r>
      <rPr>
        <sz val="14"/>
        <color rgb="FF000000"/>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</si>
  <si>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Строк виконання ЛОТ 1: ___________________</t>
    </r>
    <r>
      <rPr>
        <i/>
        <sz val="11"/>
        <color rgb="FF000000"/>
        <rFont val="Times New Roman"/>
        <family val="1"/>
        <charset val="204"/>
      </rPr>
      <t>календарних днів з моменту укладання договору, але неодмінно до повного виконання всіх зобов’язань за договором.</t>
    </r>
  </si>
  <si>
    <r>
      <t>Строк виконання ЛОТ 2: ___________________</t>
    </r>
    <r>
      <rPr>
        <i/>
        <sz val="11"/>
        <color rgb="FF000000"/>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</si>
  <si>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Місце виконання робіт ЛОТ 1: </t>
    </r>
    <r>
      <rPr>
        <sz val="14"/>
        <color rgb="FF000000"/>
        <rFont val="Times New Roman"/>
        <family val="1"/>
        <charset val="204"/>
      </rPr>
      <t xml:space="preserve">м. Чоп </t>
    </r>
    <r>
      <rPr>
        <i/>
        <sz val="14"/>
        <color rgb="FF000000"/>
        <rFont val="Times New Roman"/>
        <family val="1"/>
        <charset val="204"/>
      </rPr>
      <t>(детальні адреси будуть вказані при укладанні договору)</t>
    </r>
  </si>
  <si>
    <r>
      <t xml:space="preserve">Місце виконання робіт ЛОТ 2: </t>
    </r>
    <r>
      <rPr>
        <sz val="14"/>
        <color rgb="FF000000"/>
        <rFont val="Times New Roman"/>
        <family val="1"/>
        <charset val="204"/>
      </rPr>
      <t xml:space="preserve">м. Ходорів </t>
    </r>
    <r>
      <rPr>
        <i/>
        <sz val="14"/>
        <color rgb="FF000000"/>
        <rFont val="Times New Roman"/>
        <family val="1"/>
        <charset val="204"/>
      </rPr>
      <t>(детальні адреси будуть вказані при укладанні договору)</t>
    </r>
  </si>
  <si>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</si>
  <si>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</si>
  <si>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здійсняти надання послуг в рамках зазначених областей по всій підконтрольній території Україні,  на відстані не менше ніж 20 км від актуальної лінії бойового зіткнення, згідно умов укладеного договору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</si>
  <si>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</si>
  <si>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</si>
  <si>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</si>
  <si>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</si>
  <si>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r>
      <rPr>
        <b/>
        <i/>
        <sz val="11"/>
        <color theme="1"/>
        <rFont val="Calibri"/>
        <family val="2"/>
        <charset val="204"/>
        <scheme val="minor"/>
      </rPr>
      <t>Надаючи свою тендерну пропозицію, наша компанія підтверджує повне та безумовне прийняття вимог закупівлі за проєктом «Комплекс робіт з встановлення протипожежного та іншого обладнання на об'єктах ТЧХУ» та гарантує наступне:</t>
    </r>
    <r>
      <rPr>
        <i/>
        <sz val="11"/>
        <color theme="1"/>
        <rFont val="Calibri"/>
        <family val="2"/>
        <charset val="204"/>
        <scheme val="minor"/>
      </rPr>
      <t xml:space="preserve">
1. ОБСЯГ РОБІТ ТА ФОРМУВАННЯ ВАРТОСТІ
1.1. Підрядник підтверджує, що ознайомлений із повним обсягом робіт за відповідним(ими) лотом(ами) та врахував у складі тендерної пропозиції всі роботи, послуги та витрати, необхідні для повного, належного та завершеного виконання об'єкта “під ключ”, незалежно від їх прямого зазначення у відомостях обсягів робіт.
1.2. Обсяги робіт, наведені у відомостях, є орієнтовними у частині технологічних напусків, втрат, відходів та допоміжних робіт, які підрядник враховує самостійно.
1.3. Вартість пропозиції є комплексною та включає всі витрати, пов’язані з виконанням робіт, зокрема, але не виключно:
основні та допоміжні роботи, витрати на організацію будівництва, матеріали, обладнання, механізми, логістику та складське забезпечення, адміністративні та накладні витрати, ризики, пов’язані з виконанням робіт
Норма: ДБН А.3.1-5:2016.
2. МАТЕРІАЛИ ТА ОБЛАДНАННЯ
2.1. Підрядник забезпечує всі матеріали, вироби та комплектуючі, необхідні для виконання робіт, за винятком тих позицій, які прямо визначені документацією закупівлі як такі, що надаються іншою стороною.
2.2. Підрядник несе відповідальність за: якість матеріалів, їх відповідність ДСТУ, ДБН та іншим нормативним документам, наявність сертифікатів відповідності та паспортів
Норма: ДСТУ Б Д.1.1-1:2013.
3. ЦІНА ТА ПОДАТКИ
3.1. Запропонована ціна є твердою, фіксованою та не підлягає зміні протягом усього строку виконання робіт.
3.2. Вартість включає всі податки, збори та обов’язкові платежі відповідно до законодавства України.
3.3. Будь-які зміни податкового, митного або іншого законодавства не є підставою для перегляду вартості.
Норма: Податковий кодекс України.
4. ОРГАНІЗАЦІЯ РОБІТ ТА ВИТРАТИ
4.1. У вартість включені всі витрати, пов’язані з організацією та забезпеченням виконання робіт, у тому числі: облаштування тимчасових споруд, забезпечення інженерних підключень, заходи з охорони праці та техніки безпеки, утримання будівельного майданчика, вивезення та утилізація відходів, тимчасове освітлення та енергозабезпечення, перебазування техніки
4.2. Вартість матеріалів включає транспортування, навантаження, розвантаження, зберігання та подачу до місця виконання робіт.
4.3. Виконання висотних робіт, улаштування тимчасових конструкцій, риштувань та доступу до робочих зон враховано у вартості.
4.4. Всі витратні матеріали включені до розцінок.
5. ІНЖЕНЕРНІ РОБОТИ
5.1. Підрядник несе відповідальність за інтеграцію та узгодженість усіх інженерних систем в межах виконуваних робіт.
5.2. Усього обсягу робіт достатньо для забезпечення повноцінного функціонування систем пожежогасіння, електропостачання та суміжних мереж.
5.3. У вартість включено: виконання проходок, отворів, вузлів, герметизацію та відновлення характеристик конструкцій, монтаж інженерних мереж і комунікацій, роботи у складних та обмежених умовах
5.4. Підрядник бере на себе ризики, пов’язані з: наявністю прихованих комунікацій, фактичним станом об’єкта, складністю доступу
6. ВИКОНАВЧА ДОКУМЕНТАЦІЯ
6.1. Підрядник зобов’язується вести та передати повний комплект виконавчої документації.
6.2. До складу виконавчої документації входять: виконавчі креслення з фактичним виконанням, схеми підключення систем, кабельні журнали, акти на приховані роботи, акти випробувань та пусконалагоджувальних робіт, технічні паспорти та сертифікати, журнали виконання робіт
6.3. Документація передається у паперовій та електронній формах.
6.4. Вартість підготовки виконавчої документації повністю врахована у пропозиції.
Норма: ДБН А.3.1-5:2016.
7. ГЕОДЕЗІЯ ТА КОНТРОЛЬ
7.1. Підрядник забезпечує виконання геодезичного супроводу робіт у необхідному обсязі.
7.2. Виконується виконавча зйомка та формуються геодезичні матеріали, що підтверджують фактичне розташування інженерних мереж.
8. ВИПРОБУВАННЯ ТА ВВЕДЕННЯ В ЕКСПЛУАТАЦІЮ
8.1. Підрядник виконує повний комплекс випробувань змонтованих систем.
8.2. Роботи включають: гідравлічні випробування, електротехнічні перевірки, перевірку автоматики, тестування систем пожежогасіння
8.3. Виконується пусконалагодження та забезпечується готовність систем до експлуатації.
9. ЯКІСТЬ ТА ВІДПОВІДАЛЬНІСТЬ
9.1. Підрядник гарантує відповідність виконаних робіт вимогам нормативних документів України.
9.2. Підрядник несе повну відповідальність за: якість виконання робіт, працездатність систем, відповідність технічним вимогам
9.3. Усі дефекти, виявлені в процесі приймання або протягом гарантійного строку, усуваються підрядником власними силами та за власний рахунок.
10. ДОДАТКОВІ УМОВИ
10.1. У вартість включено всі роботи, пов’язані з: монтажем систем пожежогасіння, прокладанням мереж, виконанням земляних робіт, монтажем резервуарів та колодязів, гідроізоляцією та благоустроєм
10.2. Вартість враховує виконання робіт у діючих об’єктах без зупинки їх функціонування.
10.3. Підрядник підтверджує готовність виконання робіт у встановлені строки з урахуванням усіх факторів, що можуть впливати на процес будівництва.</t>
    </r>
  </si>
  <si>
    <t>1. Технічна оцінка</t>
  </si>
  <si>
    <t>Критерії</t>
  </si>
  <si>
    <t>Формат подання</t>
  </si>
  <si>
    <t>Підтвердження учасника про додавання документа (Так/Ні)</t>
  </si>
  <si>
    <t>Оцінка Замовника (балів)</t>
  </si>
  <si>
    <t>Макс. бал</t>
  </si>
  <si>
    <t>Механізм підрахунку балів</t>
  </si>
  <si>
    <t>1.1 Організаційна структура та резерв відповідних людських ресурсів, включаючи профіль компанії.</t>
  </si>
  <si>
    <t>(a) Додайте необхідний документ.
(б) Підтвердьте, що ви прикріпили документ, написавши «так» у клітинці праворуч; або підтвердьте, що ви не додали жодного документа, написавши «ні».</t>
  </si>
  <si>
    <r>
      <rPr>
        <b/>
        <u/>
        <sz val="12"/>
        <color theme="1"/>
        <rFont val="Times New Roman"/>
        <family val="1"/>
        <charset val="204"/>
      </rPr>
      <t xml:space="preserve">10 балів: </t>
    </r>
    <r>
      <rPr>
        <sz val="12"/>
        <color theme="1"/>
        <rFont val="Times New Roman"/>
        <family val="1"/>
        <charset val="204"/>
      </rPr>
      <t xml:space="preserve">Повністю відповідає вимогам демонструє повну інформацію та можливості в ключових сферах, профіль компанії актуальний.
</t>
    </r>
    <r>
      <rPr>
        <b/>
        <u/>
        <sz val="12"/>
        <color theme="1"/>
        <rFont val="Times New Roman"/>
        <family val="1"/>
        <charset val="204"/>
      </rPr>
      <t>5 балів:</t>
    </r>
    <r>
      <rPr>
        <sz val="12"/>
        <color theme="1"/>
        <rFont val="Times New Roman"/>
        <family val="1"/>
        <charset val="204"/>
      </rPr>
      <t xml:space="preserve"> Частково відповідає вимогам демонструє недостатню інформацію або можливості в суттєвих аспектах 
</t>
    </r>
    <r>
      <rPr>
        <b/>
        <u/>
        <sz val="12"/>
        <color theme="1"/>
        <rFont val="Times New Roman"/>
        <family val="1"/>
        <charset val="204"/>
      </rPr>
      <t>0 балів:</t>
    </r>
    <r>
      <rPr>
        <sz val="12"/>
        <color theme="1"/>
        <rFont val="Times New Roman"/>
        <family val="1"/>
        <charset val="204"/>
      </rPr>
      <t xml:space="preserve"> Невідповідність вимогам – демонстрація недостатньої  інформації чи можливостей або відсутність доказів наданої інформації</t>
    </r>
  </si>
  <si>
    <t>Коментарі Замовника:</t>
  </si>
  <si>
    <t>№</t>
  </si>
  <si>
    <t>Рік реалізації</t>
  </si>
  <si>
    <t>Назва</t>
  </si>
  <si>
    <t>Призначення приміщення</t>
  </si>
  <si>
    <t>Короткий опис робіт</t>
  </si>
  <si>
    <t>Вартість, грн.</t>
  </si>
  <si>
    <t>Контактні дані Замовника</t>
  </si>
  <si>
    <t>(а) Заповніть форму в п.1.2 та додати копії договорів з подібними вимогами, актів виконаних робіт, рекомендаційні листи від клієнтів. 
(б) Підтвердьте, що ви прикріпили документ, написавши «так» у клітинці праворуч; або підтвердьте, що ви не додали жодного документа, написавши «ні».</t>
  </si>
  <si>
    <r>
      <t xml:space="preserve">5 </t>
    </r>
    <r>
      <rPr>
        <b/>
        <u/>
        <sz val="12"/>
        <rFont val="Times New Roman"/>
        <family val="1"/>
        <charset val="204"/>
      </rPr>
      <t>балів</t>
    </r>
    <r>
      <rPr>
        <sz val="12"/>
        <rFont val="Times New Roman"/>
        <family val="1"/>
        <charset val="204"/>
      </rPr>
      <t xml:space="preserve"> </t>
    </r>
    <r>
      <rPr>
        <sz val="12"/>
        <color theme="1"/>
        <rFont val="Times New Roman"/>
        <family val="1"/>
        <charset val="204"/>
      </rPr>
      <t>за кожний проект, що відповідає вимогам</t>
    </r>
  </si>
  <si>
    <t>Початок</t>
  </si>
  <si>
    <t>Завершення</t>
  </si>
  <si>
    <t>ПІБ</t>
  </si>
  <si>
    <t>Номер телефона</t>
  </si>
  <si>
    <t>Електронна пошта</t>
  </si>
  <si>
    <r>
      <t xml:space="preserve">1.3. Підтвердження достатності оборотних коштів за останніх три роки 
</t>
    </r>
    <r>
      <rPr>
        <sz val="12"/>
        <rFont val="Times New Roman"/>
        <family val="1"/>
        <charset val="204"/>
      </rPr>
      <t>(вказати середні показники за три роки)</t>
    </r>
  </si>
  <si>
    <t>Стаття</t>
  </si>
  <si>
    <t xml:space="preserve">2023, 2024, 2025 рік 
</t>
  </si>
  <si>
    <t>(а) Подайте Звіти про фінансові результати (Форму № 2-мс) за 2023, 2024, 2025р., та надайте середні показники за три роки
(б) Підтвердьте, що ви прикріпили документи, написавши «так» у клітинці праворуч; або підтвердьте, що ви не додали жодного документа, написавши «ні».
(в)Заповніть форму в п.1.5.</t>
  </si>
  <si>
    <t xml:space="preserve">10 балів: середній оборот компанії за три роки складає більше 3 мільонів гривень; 
5 балів: середній оборот компанії за три роки складає від 1 до 3 мільонів гривень;  
0 балів: середній оборот компанії за три роки складає  менше 1 мільонів гривень;  </t>
  </si>
  <si>
    <t>Вимога Замовника, грн, не менше</t>
  </si>
  <si>
    <t>Фактичний Звіт Підрядника, грн</t>
  </si>
  <si>
    <t>Чистий дохід від реалізації продукції (товарів, робіт, послуг)</t>
  </si>
  <si>
    <t>-</t>
  </si>
  <si>
    <t>Інші доходи</t>
  </si>
  <si>
    <t>Разом доходи</t>
  </si>
  <si>
    <t xml:space="preserve">1.3.1. Підтвердження достатності оборотних коштів за 2025 рік </t>
  </si>
  <si>
    <t>2024 рік</t>
  </si>
  <si>
    <t>(а) Подайте Звіт про фінансові результати (Форму № 2-мс) за 2025р., або інший документ з чітким зазначенням обороту компанії за 2025 рік.
(б) Підтвердьте, що ви прикріпили документ, написавши «так» у клітинці праворуч; або підтвердьте, що ви не додали жодного документа, написавши «ні».
(в)Заповніть форму в п.1.5.1.</t>
  </si>
  <si>
    <t xml:space="preserve">Вимога Замовника, грн, </t>
  </si>
  <si>
    <t xml:space="preserve">1.3.2. Підтвердження достатності оборотних коштів за 2024 рік </t>
  </si>
  <si>
    <t>2023 рік</t>
  </si>
  <si>
    <t>(а) Подайте Звіт про фінансові результати (Форму № 2-мс) за 2024р., або інший документ з чітким зазначенням обороту компанії за 2024 рік.
(б) Підтвердьте, що ви прикріпили документ, написавши «так» у клітинці праворуч; або підтвердьте, що ви не додали жодного документа, написавши «ні».
(в)Заповніть форму в п.1.5.2.</t>
  </si>
  <si>
    <t xml:space="preserve">1.3.3. Підтвердження достатності оборотних коштів за 2023 рік </t>
  </si>
  <si>
    <t>(а) Подайте Звіт про фінансові результати (Форму № 2-мс) за 2023р., або інший документ з чітким зазначенням обороту компанії за 2023 рік.
(б) Підтвердьте, що ви прикріпили документ, написавши «так» у клітинці праворуч; або підтвердьте, що ви не додали жодного документа, написавши «ні».
(в)Заповніть форму в п.1.5.3.</t>
  </si>
  <si>
    <r>
      <rPr>
        <b/>
        <sz val="12"/>
        <color theme="1"/>
        <rFont val="Times New Roman"/>
        <family val="1"/>
        <charset val="204"/>
      </rPr>
      <t xml:space="preserve">1.4 Виконання робіт власними силами </t>
    </r>
    <r>
      <rPr>
        <sz val="12"/>
        <color theme="1"/>
        <rFont val="Times New Roman"/>
        <family val="1"/>
        <charset val="204"/>
      </rPr>
      <t>( готовність та здатність Учасника виконати всі роботи, що є предметом закупівлі, без залучення третіх осіб (субпідрядників)</t>
    </r>
  </si>
  <si>
    <r>
      <t xml:space="preserve">(a) Додайте  лист-гарантію з підписом керівника та печаткою, що </t>
    </r>
    <r>
      <rPr>
        <b/>
        <u/>
        <sz val="12"/>
        <rFont val="Times New Roman"/>
        <family val="1"/>
        <charset val="204"/>
      </rPr>
      <t xml:space="preserve">всі послуги/роботи будуть виконані виключно власними силами та ресурсами компанії
</t>
    </r>
    <r>
      <rPr>
        <sz val="12"/>
        <rFont val="Times New Roman"/>
        <family val="1"/>
        <charset val="204"/>
      </rPr>
      <t xml:space="preserve">
або </t>
    </r>
    <r>
      <rPr>
        <b/>
        <u/>
        <sz val="12"/>
        <rFont val="Times New Roman"/>
        <family val="1"/>
        <charset val="204"/>
      </rPr>
      <t>лист-гарантію, що буде залучати субпідрядників на виконання робіт, які не перевищують 20% від загальної суми цінової пропозиції.</t>
    </r>
    <r>
      <rPr>
        <sz val="12"/>
        <rFont val="Times New Roman"/>
        <family val="1"/>
        <charset val="204"/>
      </rPr>
      <t xml:space="preserve"> Учасник також має надати перелік робіт, які планується передати субпідрядникам, 
або </t>
    </r>
    <r>
      <rPr>
        <b/>
        <u/>
        <sz val="12"/>
        <rFont val="Times New Roman"/>
        <family val="1"/>
        <charset val="204"/>
      </rPr>
      <t>лист про залучення субпідрядної компанії з повним переліком робіт, які він планує передати субпідрядникам</t>
    </r>
    <r>
      <rPr>
        <sz val="12"/>
        <rFont val="Times New Roman"/>
        <family val="1"/>
        <charset val="204"/>
      </rPr>
      <t>,</t>
    </r>
    <r>
      <rPr>
        <b/>
        <u/>
        <sz val="12"/>
        <rFont val="Times New Roman"/>
        <family val="1"/>
        <charset val="204"/>
      </rPr>
      <t xml:space="preserve"> що перевищують 20% від загальної суми цінової пропозиції</t>
    </r>
    <r>
      <rPr>
        <sz val="12"/>
        <rFont val="Times New Roman"/>
        <family val="1"/>
        <charset val="204"/>
      </rPr>
      <t>. а також інформацію про цих субпідрядників.
.</t>
    </r>
  </si>
  <si>
    <t xml:space="preserve">До 20%
</t>
  </si>
  <si>
    <t>Більше 20%</t>
  </si>
  <si>
    <t>(a) Додайте необхідний документ.
(б) Підтвердьте, що ви прикріпили документ, написавши «так» у клітинці праворуч, або підтвердьте, що ви не додали жодного документа, написавши «ні».</t>
  </si>
  <si>
    <r>
      <rPr>
        <b/>
        <u/>
        <sz val="12"/>
        <color theme="1"/>
        <rFont val="Times New Roman"/>
        <family val="1"/>
        <charset val="204"/>
      </rPr>
      <t xml:space="preserve">10 балів: </t>
    </r>
    <r>
      <rPr>
        <sz val="12"/>
        <color theme="1"/>
        <rFont val="Times New Roman"/>
        <family val="1"/>
        <charset val="204"/>
      </rPr>
      <t xml:space="preserve"> Учасник у листі- гарантії чітко зазначив, що не планує залучати субпідрядників для виконання жодної частини робіт, або в обсязі ло 20% від загальної суми цінової пропозиції.
</t>
    </r>
    <r>
      <rPr>
        <b/>
        <u/>
        <sz val="12"/>
        <color theme="1"/>
        <rFont val="Times New Roman"/>
        <family val="1"/>
        <charset val="204"/>
      </rPr>
      <t>0 балів:</t>
    </r>
    <r>
      <rPr>
        <sz val="12"/>
        <color theme="1"/>
        <rFont val="Times New Roman"/>
        <family val="1"/>
        <charset val="204"/>
      </rPr>
      <t xml:space="preserve"> Учасник у листі зазначив, що планує залучати субпідрядників на виконання робіт, що перевищують 20% від загальної суми цінової пропозиції.  </t>
    </r>
  </si>
  <si>
    <r>
      <rPr>
        <u/>
        <sz val="12"/>
        <rFont val="Times New Roman"/>
        <family val="1"/>
        <charset val="204"/>
      </rPr>
      <t>Субпідрядні організції  не залучаються, або залучаються в обсязі до 20% від загальної суми цінової пропозиції.</t>
    </r>
    <r>
      <rPr>
        <sz val="12"/>
        <rFont val="Times New Roman"/>
        <family val="1"/>
        <charset val="204"/>
      </rPr>
      <t xml:space="preserve">
Всі послуги/роботи будуть виконані виключно власними силами та ресурсами компанії, або обсяг робіт, які планується виконувати субпідрядними організаціями, не перевищує 20% кошторисної вартості
</t>
    </r>
  </si>
  <si>
    <t>Так/ні</t>
  </si>
  <si>
    <r>
      <rPr>
        <u/>
        <sz val="12"/>
        <rFont val="Times New Roman"/>
        <family val="1"/>
        <charset val="204"/>
      </rPr>
      <t>Субпідрядні організації залучаються  на виконання послуг/робіт, які перевищують 20% від загальної суми цінової пропозиції.</t>
    </r>
    <r>
      <rPr>
        <sz val="12"/>
        <rFont val="Times New Roman"/>
        <family val="1"/>
        <charset val="204"/>
      </rPr>
      <t xml:space="preserve"> 
В такому випадку, надати перелік робіт, які планується виконувати силами субпідрядних організації, а також назву сібпідрядних організацій.</t>
    </r>
  </si>
  <si>
    <t>2. Висновок</t>
  </si>
  <si>
    <t>Назва компанії:</t>
  </si>
  <si>
    <t xml:space="preserve">Дата: </t>
  </si>
  <si>
    <t>Підпис, печатка компанії:</t>
  </si>
  <si>
    <t>Просимо надіслати даний файл у форматах .pdf та .xlsx</t>
  </si>
  <si>
    <t>Ми погоджуємося з умовами договору будівельного підряду  Замовника, який відображено у  Додатку 4 до Запиту.</t>
  </si>
  <si>
    <t>2025 рік</t>
  </si>
  <si>
    <t>Резервуар питної води Vodaland
TankDrink-10 (загальний об 'єм 10 м3), гориз ., склопласт., D=1800 мм L=4100 мм
Комплектація:
- Резервуар склопластиковий V=10 м3;
- Технологічна надставка д.1000 х 620 мм;
- Подвійна кришка (склопласт. + сталь) 620 мм;
- Підвідний патрубок AISI304, 114,3 x 2,0;
- Відвідний патрубок AISI304, 114,3 x 2,0;
- Переливний патрубок AISI304, 114,3 x 2,0;
- Спускний патрубок AISI304, 114,3 x 2,0;
- Драбина для обслуговування, сталь нержавіюча;
- Вентиляційний патрубок з вугільним фільтром 110 мм
Комплектна поставка Замовника</t>
  </si>
  <si>
    <t>Монтаж резервуару питної води з підключенням 
Резервуар - Матеріал Замовника</t>
  </si>
  <si>
    <t>Улаштування круглих колодязів зі збірного залізобетону (установка дна колодязя д.1500, кільце стіное д.1500 - 3 шт., кришка колодязя д.1500 - 1 шт.) з виконанням гідроізоляції бітумною мастикою у два шари).  Матеріал Замовника</t>
  </si>
  <si>
    <t>Додаток №2 до Запиту 3038SS                                                                                                                                                                                                                                                                                                                                                                                                                                                                              
Annex №3 to the Request</t>
  </si>
  <si>
    <t>Форма відповідності кваліфікаційним вимогам
для тендеру на закупівлю послуг з ваштування протипожежних систем у м.Чоп та м.Ходорів з монтажем.</t>
  </si>
  <si>
    <r>
      <t xml:space="preserve">
1.2. Підтверджена історія успішного надання подібних послуг з монтажу системи пожежогасіння  нежитлових споруд (копії договорів з подібними вимогами, акти виконаних робіт, рекомендаційні листи від клієнтів за цими договорами) вартістю від 2 мільонів гривень. Кількість і опис подібних будівельних проектів, які були задовільно завершені протягом останніх 5-х років, або реалізація яких на сьогодні в процесі виконання. Будь ласка, додайте не менше </t>
    </r>
    <r>
      <rPr>
        <b/>
        <sz val="12"/>
        <color theme="1"/>
        <rFont val="Times New Roman"/>
        <family val="1"/>
        <charset val="204"/>
      </rPr>
      <t>2 проектів.</t>
    </r>
    <r>
      <rPr>
        <sz val="12"/>
        <color theme="1"/>
        <rFont val="Times New Roman"/>
        <family val="1"/>
        <charset val="204"/>
      </rPr>
      <t xml:space="preserve">
 (Копії договорів, акти виконаних робіт та рекомендаційні листи до наданих договорів без зазначення вартості виконаних робіт не будуть прийняті до розгляду) </t>
    </r>
  </si>
  <si>
    <r>
      <t>(a) Додайте лист, який описує профіль компанії, представляючи передумови, структуру, організаційну схему та будь-яку іншу відповідну інформацію. 
(б) До переліку обов’язкових ключових посад працівників, в кількісті необхідній для надання послуг/виконання робіт (згідно з технічним завданням) відносяться:
- Електрик (кваліфікаційна група не нижче ІІІ, 2 особи),
- інженер з охорони праці, 
- головний інженер, 
- спеціаліст з кошторисної документації, 
- монолітник (2 особи), 
- сантехнік
- інженер-електроник (за наявності) </t>
    </r>
    <r>
      <rPr>
        <sz val="12"/>
        <color rgb="FFFF0000"/>
        <rFont val="Times New Roman"/>
        <family val="1"/>
        <charset val="204"/>
      </rPr>
      <t xml:space="preserve">
</t>
    </r>
    <r>
      <rPr>
        <sz val="12"/>
        <rFont val="Times New Roman"/>
        <family val="1"/>
        <charset val="204"/>
      </rPr>
      <t>Дозволяється надання одного з наступних підтверджуючих документів: штатний розклад, копії трудових книжок, копії наказів про призначення, копії договорів цивільно-правового характеру, інші підтверджуючі документи.
Дозволяється надання одного з наступних підтверджуючих документів:</t>
    </r>
    <r>
      <rPr>
        <sz val="12"/>
        <color rgb="FFFF0000"/>
        <rFont val="Times New Roman"/>
        <family val="1"/>
        <charset val="204"/>
      </rPr>
      <t xml:space="preserve"> </t>
    </r>
    <r>
      <rPr>
        <sz val="12"/>
        <rFont val="Times New Roman"/>
        <family val="1"/>
        <charset val="204"/>
      </rPr>
      <t>Наявність сертифікованого обладнання: перелік наявної матеріально-технічної бази, копії договорів оренди обладнання, інші підтверджуючі документи.
(г) Підтвердьте, що ви прикріпили документ, написавши «так» у клітинці праворуч; або підтвердьте, що ви не додали жодного документа, написавши «ні».</t>
    </r>
  </si>
  <si>
    <r>
      <t xml:space="preserve">Гарантія: </t>
    </r>
    <r>
      <rPr>
        <u/>
        <sz val="14"/>
        <color rgb="FFFF0000"/>
        <rFont val="Times New Roman"/>
        <family val="1"/>
        <charset val="204"/>
      </rPr>
      <t>5 років на монтаж конструкцій</t>
    </r>
  </si>
  <si>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тендерній закупівлі Монтажу обладнання пожежогасіння в м.Чоп та м.Ходорів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</si>
</sst>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6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sz val="14"/>
      <color indexed="8"/>
      <name val="Calibri"/>
      <family val="2"/>
      <charset val="204"/>
      <scheme val="minor"/>
    </font>
    <font>
      <i/>
      <sz val="11"/>
      <color theme="1"/>
      <name val="Calibri"/>
      <family val="2"/>
      <charset val="204"/>
      <scheme val="minor"/>
    </font>
    <font>
      <b/>
      <sz val="12"/>
      <color rgb="FF000000"/>
      <name val="Times New Roman"/>
      <family val="1"/>
      <charset val="204"/>
    </font>
    <font>
      <i/>
      <sz val="12"/>
      <color indexed="8"/>
      <name val="Calibri"/>
      <family val="2"/>
      <charset val="204"/>
      <scheme val="minor"/>
    </font>
    <font>
      <i/>
      <sz val="12"/>
      <color theme="1"/>
      <name val="Calibri"/>
      <family val="2"/>
      <charset val="204"/>
      <scheme val="minor"/>
    </font>
    <font>
      <sz val="11"/>
      <color indexed="8"/>
      <name val="Calibri"/>
      <family val="2"/>
      <charset val="204"/>
      <scheme val="minor"/>
    </font>
    <font>
      <i/>
      <sz val="11"/>
      <color indexed="8"/>
      <name val="Calibri"/>
      <family val="2"/>
      <charset val="204"/>
      <scheme val="minor"/>
    </font>
    <font>
      <b/>
      <i/>
      <sz val="12"/>
      <color rgb="FF000000"/>
      <name val="Times New Roman"/>
      <family val="1"/>
      <charset val="204"/>
    </font>
    <font>
      <b/>
      <i/>
      <sz val="11"/>
      <color rgb="FF000000"/>
      <name val="Times New Roman"/>
      <family val="1"/>
      <charset val="204"/>
    </font>
    <font>
      <i/>
      <sz val="11"/>
      <color rgb="FF000000"/>
      <name val="Times New Roman"/>
      <family val="1"/>
      <charset val="204"/>
    </font>
    <font>
      <b/>
      <i/>
      <sz val="10"/>
      <color rgb="FF000000"/>
      <name val="Times New Roman"/>
      <family val="1"/>
      <charset val="204"/>
    </font>
    <font>
      <i/>
      <sz val="10"/>
      <color rgb="FF000000"/>
      <name val="Times New Roman"/>
      <family val="1"/>
      <charset val="204"/>
    </font>
    <font>
      <b/>
      <sz val="14"/>
      <color rgb="FF000000"/>
      <name val="Times New Roman"/>
      <family val="1"/>
      <charset val="204"/>
    </font>
    <font>
      <sz val="14"/>
      <color rgb="FF000000"/>
      <name val="Times New Roman"/>
      <family val="1"/>
      <charset val="204"/>
    </font>
    <font>
      <i/>
      <sz val="14"/>
      <color rgb="FF000000"/>
      <name val="Times New Roman"/>
      <family val="1"/>
      <charset val="204"/>
    </font>
    <font>
      <b/>
      <sz val="14"/>
      <name val="Times New Roman"/>
      <family val="1"/>
      <charset val="204"/>
    </font>
    <font>
      <sz val="10"/>
      <color rgb="FF000000"/>
      <name val="Times New Roman"/>
      <family val="1"/>
      <charset val="204"/>
    </font>
    <font>
      <sz val="10"/>
      <name val="Times New Roman"/>
      <family val="1"/>
      <charset val="204"/>
    </font>
    <font>
      <sz val="8"/>
      <color rgb="FF000000"/>
      <name val="Times New Roman"/>
      <family val="1"/>
      <charset val="204"/>
    </font>
    <font>
      <b/>
      <i/>
      <sz val="9"/>
      <color rgb="FF000000"/>
      <name val="Times New Roman"/>
      <family val="1"/>
      <charset val="204"/>
    </font>
    <font>
      <b/>
      <i/>
      <sz val="11"/>
      <color theme="1"/>
      <name val="Calibri"/>
      <family val="2"/>
      <charset val="204"/>
      <scheme val="minor"/>
    </font>
    <font>
      <u/>
      <sz val="14"/>
      <color rgb="FFFF0000"/>
      <name val="Times New Roman"/>
      <family val="1"/>
      <charset val="204"/>
    </font>
    <font>
      <sz val="10"/>
      <color rgb="FFFF0000"/>
      <name val="Times New Roman"/>
      <family val="1"/>
      <charset val="204"/>
    </font>
    <font>
      <sz val="14"/>
      <color rgb="FFFF0000"/>
      <name val="Calibri"/>
      <family val="2"/>
      <charset val="204"/>
      <scheme val="minor"/>
    </font>
    <font>
      <b/>
      <sz val="12"/>
      <color theme="1"/>
      <name val="Calibri"/>
      <family val="2"/>
      <charset val="204"/>
      <scheme val="minor"/>
    </font>
    <font>
      <b/>
      <u/>
      <sz val="12"/>
      <color theme="1"/>
      <name val="Times New Roman"/>
      <family val="1"/>
      <charset val="204"/>
    </font>
    <font>
      <sz val="12"/>
      <name val="Times New Roman"/>
      <family val="1"/>
      <charset val="204"/>
    </font>
    <font>
      <b/>
      <u/>
      <sz val="12"/>
      <name val="Times New Roman"/>
      <family val="1"/>
      <charset val="204"/>
    </font>
    <font>
      <u/>
      <sz val="12"/>
      <name val="Times New Roman"/>
      <family val="1"/>
      <charset val="204"/>
    </font>
    <font>
      <b/>
      <sz val="14"/>
      <color rgb="FFFF0000"/>
      <name val="Times New Roman"/>
      <family val="1"/>
      <charset val="204"/>
    </font>
    <font>
      <sz val="12"/>
      <color rgb="FFFF0000"/>
      <name val="Times New Roman"/>
      <family val="1"/>
      <charset val="204"/>
    </font>
  </fonts>
  <fills count="13">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theme="0"/>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1">
    <xf numFmtId="0" fontId="0" fillId="0" borderId="0"/>
  </cellStyleXfs>
  <cellXfs count="28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5" fillId="0" borderId="0" xfId="0" applyFont="1" applyAlignment="1">
      <alignment wrapText="1"/>
    </xf>
    <xf numFmtId="0" fontId="25" fillId="0" borderId="42" xfId="0" applyFont="1" applyBorder="1" applyAlignment="1">
      <alignment wrapText="1"/>
    </xf>
    <xf numFmtId="1" fontId="27" fillId="0" borderId="42" xfId="0" applyNumberFormat="1" applyFont="1" applyBorder="1" applyAlignment="1">
      <alignment horizontal="center" vertical="center" wrapText="1"/>
    </xf>
    <xf numFmtId="4" fontId="27" fillId="0" borderId="42" xfId="0" applyNumberFormat="1" applyFont="1" applyBorder="1" applyAlignment="1">
      <alignment horizontal="center" vertical="center" wrapText="1"/>
    </xf>
    <xf numFmtId="0" fontId="28" fillId="0" borderId="0" xfId="0" applyFont="1" applyAlignment="1">
      <alignment vertical="top" wrapText="1"/>
    </xf>
    <xf numFmtId="0" fontId="28" fillId="0" borderId="0" xfId="0" applyFont="1" applyAlignment="1">
      <alignment wrapText="1"/>
    </xf>
    <xf numFmtId="0" fontId="25" fillId="0" borderId="0" xfId="0" applyFont="1" applyAlignment="1">
      <alignment vertical="top" wrapText="1"/>
    </xf>
    <xf numFmtId="0" fontId="25" fillId="0" borderId="53" xfId="0" applyFont="1" applyBorder="1" applyAlignment="1">
      <alignment wrapText="1"/>
    </xf>
    <xf numFmtId="4" fontId="27" fillId="0" borderId="53" xfId="0" applyNumberFormat="1" applyFont="1" applyBorder="1" applyAlignment="1">
      <alignment horizontal="center" vertical="center" wrapText="1"/>
    </xf>
    <xf numFmtId="0" fontId="29" fillId="0" borderId="42" xfId="0" applyFont="1" applyBorder="1" applyAlignment="1">
      <alignment vertical="top" wrapText="1"/>
    </xf>
    <xf numFmtId="0" fontId="26" fillId="0" borderId="42" xfId="0" applyFont="1" applyBorder="1" applyAlignment="1">
      <alignment horizontal="center" vertical="center" wrapText="1"/>
    </xf>
    <xf numFmtId="4" fontId="24" fillId="4" borderId="52" xfId="0" applyNumberFormat="1" applyFont="1" applyFill="1" applyBorder="1" applyAlignment="1">
      <alignment horizontal="right" vertical="center" wrapText="1"/>
    </xf>
    <xf numFmtId="0" fontId="32" fillId="0" borderId="42" xfId="0" applyFont="1" applyBorder="1" applyAlignment="1">
      <alignment horizontal="center" vertical="top" wrapText="1"/>
    </xf>
    <xf numFmtId="0" fontId="32" fillId="0" borderId="42" xfId="0" applyFont="1" applyBorder="1" applyAlignment="1">
      <alignment horizontal="center" vertical="center" wrapText="1"/>
    </xf>
    <xf numFmtId="0" fontId="26" fillId="0" borderId="53" xfId="0" applyFont="1" applyBorder="1" applyAlignment="1">
      <alignment horizontal="center" vertical="center" wrapText="1"/>
    </xf>
    <xf numFmtId="0" fontId="32" fillId="0" borderId="53" xfId="0" applyFont="1" applyBorder="1" applyAlignment="1">
      <alignment horizontal="center" vertical="top" wrapText="1"/>
    </xf>
    <xf numFmtId="0" fontId="32" fillId="0" borderId="53" xfId="0" applyFont="1" applyBorder="1" applyAlignment="1">
      <alignment horizontal="center" vertical="center" wrapText="1"/>
    </xf>
    <xf numFmtId="0" fontId="33" fillId="0" borderId="42" xfId="0" applyFont="1" applyBorder="1" applyAlignment="1">
      <alignment horizontal="center" vertical="center"/>
    </xf>
    <xf numFmtId="0" fontId="34" fillId="0" borderId="53" xfId="0" applyFont="1" applyBorder="1" applyAlignment="1">
      <alignment vertical="top" wrapText="1"/>
    </xf>
    <xf numFmtId="0" fontId="35" fillId="0" borderId="53" xfId="0" applyFont="1" applyBorder="1" applyAlignment="1">
      <alignment vertical="top" wrapText="1"/>
    </xf>
    <xf numFmtId="0" fontId="34" fillId="0" borderId="42" xfId="0" applyFont="1" applyBorder="1" applyAlignment="1">
      <alignment vertical="top" wrapText="1"/>
    </xf>
    <xf numFmtId="0" fontId="35" fillId="0" borderId="42" xfId="0" applyFont="1" applyBorder="1" applyAlignment="1">
      <alignment vertical="top" wrapText="1"/>
    </xf>
    <xf numFmtId="4" fontId="22" fillId="4" borderId="52" xfId="0" applyNumberFormat="1" applyFont="1" applyFill="1" applyBorder="1" applyAlignment="1">
      <alignment horizontal="right" vertical="center" wrapText="1"/>
    </xf>
    <xf numFmtId="0" fontId="30" fillId="0" borderId="42" xfId="0" applyFont="1" applyBorder="1" applyAlignment="1">
      <alignment horizontal="left" vertical="center"/>
    </xf>
    <xf numFmtId="0" fontId="35" fillId="9" borderId="42" xfId="0" applyFont="1" applyFill="1" applyBorder="1" applyAlignment="1">
      <alignment horizontal="left" vertical="top" wrapText="1"/>
    </xf>
    <xf numFmtId="0" fontId="32" fillId="9" borderId="42" xfId="0" applyFont="1" applyFill="1" applyBorder="1" applyAlignment="1">
      <alignment horizontal="center" vertical="center" wrapText="1"/>
    </xf>
    <xf numFmtId="0" fontId="8" fillId="0" borderId="0" xfId="0" applyFont="1" applyAlignme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44" fillId="0" borderId="0" xfId="0" applyFont="1" applyAlignment="1">
      <alignment horizontal="left" vertical="center" wrapText="1"/>
    </xf>
    <xf numFmtId="0" fontId="41" fillId="0" borderId="0" xfId="0" applyFont="1" applyAlignment="1">
      <alignment wrapText="1"/>
    </xf>
    <xf numFmtId="0" fontId="4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31" fillId="4" borderId="28" xfId="0" applyFont="1" applyFill="1" applyBorder="1" applyAlignment="1">
      <alignment horizontal="center" vertical="center" wrapText="1"/>
    </xf>
    <xf numFmtId="0" fontId="5" fillId="0" borderId="7" xfId="0" applyFont="1" applyBorder="1" applyAlignment="1">
      <alignment horizontal="left" vertical="center" wrapText="1"/>
    </xf>
    <xf numFmtId="0" fontId="2" fillId="9" borderId="0" xfId="0" applyFont="1" applyFill="1" applyAlignment="1">
      <alignment vertical="top"/>
    </xf>
    <xf numFmtId="0" fontId="52" fillId="0" borderId="0" xfId="0" applyFont="1" applyAlignment="1">
      <alignment vertical="center" wrapText="1"/>
    </xf>
    <xf numFmtId="0" fontId="53" fillId="0" borderId="0" xfId="0" applyFont="1" applyAlignment="1">
      <alignment wrapText="1"/>
    </xf>
    <xf numFmtId="0" fontId="54" fillId="9" borderId="0" xfId="0" applyFont="1" applyFill="1" applyAlignment="1">
      <alignment vertical="top"/>
    </xf>
    <xf numFmtId="0" fontId="2" fillId="9" borderId="0" xfId="0" applyFont="1" applyFill="1" applyAlignment="1">
      <alignment vertical="center" wrapText="1"/>
    </xf>
    <xf numFmtId="0" fontId="3" fillId="11" borderId="42" xfId="0" applyFont="1" applyFill="1" applyBorder="1" applyAlignment="1">
      <alignment horizontal="center" vertical="center" wrapText="1"/>
    </xf>
    <xf numFmtId="0" fontId="2" fillId="9" borderId="0" xfId="0" applyFont="1" applyFill="1" applyAlignment="1">
      <alignment vertical="top" wrapText="1"/>
    </xf>
    <xf numFmtId="0" fontId="2" fillId="5" borderId="42" xfId="0" applyFont="1" applyFill="1" applyBorder="1" applyAlignment="1">
      <alignment horizontal="left" vertical="top" wrapText="1"/>
    </xf>
    <xf numFmtId="0" fontId="2" fillId="5" borderId="42" xfId="0" applyFont="1" applyFill="1" applyBorder="1" applyAlignment="1">
      <alignment horizontal="center" vertical="top" wrapText="1"/>
    </xf>
    <xf numFmtId="0" fontId="2" fillId="5" borderId="42" xfId="0" applyFont="1" applyFill="1" applyBorder="1" applyAlignment="1">
      <alignment horizontal="center" vertical="top"/>
    </xf>
    <xf numFmtId="0" fontId="3" fillId="7" borderId="42"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2" fillId="7" borderId="42" xfId="0" applyFont="1" applyFill="1" applyBorder="1" applyAlignment="1">
      <alignment horizontal="left" vertical="center" wrapText="1"/>
    </xf>
    <xf numFmtId="0" fontId="2" fillId="5" borderId="42" xfId="0" applyFont="1" applyFill="1" applyBorder="1" applyAlignment="1">
      <alignment horizontal="center" vertical="center" wrapText="1"/>
    </xf>
    <xf numFmtId="0" fontId="55" fillId="7" borderId="42" xfId="0" applyFont="1" applyFill="1" applyBorder="1" applyAlignment="1">
      <alignment vertical="top" wrapText="1"/>
    </xf>
    <xf numFmtId="0" fontId="55" fillId="7" borderId="42"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20" fillId="12" borderId="42" xfId="0" applyFont="1" applyFill="1" applyBorder="1" applyAlignment="1">
      <alignment horizontal="right" vertical="top" wrapText="1"/>
    </xf>
    <xf numFmtId="0" fontId="3" fillId="12" borderId="42" xfId="0" applyFont="1" applyFill="1" applyBorder="1" applyAlignment="1">
      <alignment horizontal="right" vertical="top"/>
    </xf>
    <xf numFmtId="0" fontId="2" fillId="12" borderId="0" xfId="0" applyFont="1" applyFill="1" applyAlignment="1">
      <alignment vertical="top"/>
    </xf>
    <xf numFmtId="0" fontId="2" fillId="12" borderId="0" xfId="0" applyFont="1" applyFill="1" applyAlignment="1">
      <alignment vertical="top" wrapText="1"/>
    </xf>
    <xf numFmtId="0" fontId="5" fillId="0" borderId="0" xfId="0" applyFont="1" applyAlignment="1">
      <alignment horizontal="left" vertical="center" wrapText="1"/>
    </xf>
    <xf numFmtId="0" fontId="39" fillId="0" borderId="0" xfId="0" applyFont="1" applyAlignment="1">
      <alignment horizontal="left" vertical="center" wrapText="1"/>
    </xf>
    <xf numFmtId="0" fontId="45" fillId="0" borderId="0" xfId="0" applyFont="1" applyAlignment="1">
      <alignment horizontal="left" wrapText="1"/>
    </xf>
    <xf numFmtId="0" fontId="46" fillId="0" borderId="0" xfId="0" applyFont="1" applyAlignment="1">
      <alignment horizontal="left" wrapText="1"/>
    </xf>
    <xf numFmtId="0" fontId="45" fillId="0" borderId="0" xfId="0" applyFont="1" applyAlignment="1">
      <alignment horizontal="left" vertical="center" wrapText="1"/>
    </xf>
    <xf numFmtId="0" fontId="51" fillId="10" borderId="0" xfId="0" applyFont="1" applyFill="1" applyAlignment="1">
      <alignment horizontal="left"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27" fillId="8" borderId="8"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36" fillId="0" borderId="11" xfId="0" applyFont="1" applyBorder="1" applyAlignment="1">
      <alignment horizontal="left" vertical="center" wrapText="1"/>
    </xf>
    <xf numFmtId="0" fontId="37" fillId="0" borderId="0" xfId="0" applyFont="1" applyAlignment="1">
      <alignment horizontal="left" vertical="center"/>
    </xf>
    <xf numFmtId="0" fontId="48" fillId="0" borderId="0" xfId="0" applyFont="1" applyAlignment="1">
      <alignment horizontal="left" vertical="center"/>
    </xf>
    <xf numFmtId="0" fontId="40" fillId="0" borderId="0" xfId="0" applyFont="1" applyAlignment="1">
      <alignment horizontal="left" vertical="center" wrapText="1"/>
    </xf>
    <xf numFmtId="0" fontId="41" fillId="0" borderId="3" xfId="0" applyFont="1" applyBorder="1" applyAlignment="1">
      <alignment horizontal="left" vertical="center" wrapText="1"/>
    </xf>
    <xf numFmtId="0" fontId="41" fillId="0" borderId="0" xfId="0" applyFont="1" applyAlignment="1">
      <alignment horizontal="left" vertical="center" wrapText="1"/>
    </xf>
    <xf numFmtId="0" fontId="58" fillId="10" borderId="0" xfId="0" applyFont="1" applyFill="1" applyAlignment="1">
      <alignment vertical="center"/>
    </xf>
    <xf numFmtId="0" fontId="15" fillId="0" borderId="0" xfId="0" applyFont="1" applyAlignment="1">
      <alignment horizontal="center"/>
    </xf>
    <xf numFmtId="0" fontId="23" fillId="6" borderId="29" xfId="0" applyFont="1" applyFill="1" applyBorder="1" applyAlignment="1">
      <alignment horizontal="right" vertical="center"/>
    </xf>
    <xf numFmtId="0" fontId="23" fillId="6" borderId="30" xfId="0" applyFont="1" applyFill="1" applyBorder="1" applyAlignment="1">
      <alignment horizontal="right" vertic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24" fillId="7" borderId="29" xfId="0" applyFont="1" applyFill="1" applyBorder="1" applyAlignment="1">
      <alignment horizontal="center" vertical="center" wrapText="1"/>
    </xf>
    <xf numFmtId="0" fontId="24" fillId="7" borderId="30" xfId="0" applyFont="1" applyFill="1" applyBorder="1" applyAlignment="1">
      <alignment horizontal="center" vertical="center" wrapText="1"/>
    </xf>
    <xf numFmtId="0" fontId="24" fillId="7" borderId="49" xfId="0" applyFont="1" applyFill="1" applyBorder="1" applyAlignment="1">
      <alignment horizontal="center" vertical="center" wrapText="1"/>
    </xf>
    <xf numFmtId="0" fontId="24" fillId="4" borderId="48" xfId="0" applyFont="1" applyFill="1" applyBorder="1" applyAlignment="1">
      <alignment horizontal="right" vertical="center" wrapText="1"/>
    </xf>
    <xf numFmtId="0" fontId="24" fillId="4" borderId="44" xfId="0" applyFont="1" applyFill="1" applyBorder="1" applyAlignment="1">
      <alignment horizontal="right" vertical="center" wrapText="1"/>
    </xf>
    <xf numFmtId="0" fontId="24" fillId="4" borderId="54" xfId="0" applyFont="1" applyFill="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7" xfId="0" applyFont="1" applyBorder="1" applyAlignment="1">
      <alignment horizontal="left"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7" xfId="0" applyFont="1" applyBorder="1" applyAlignment="1">
      <alignment horizontal="center" vertical="center" wrapText="1"/>
    </xf>
    <xf numFmtId="0" fontId="9" fillId="0" borderId="0" xfId="0" applyFont="1" applyAlignment="1">
      <alignment horizontal="left" vertical="center"/>
    </xf>
    <xf numFmtId="0" fontId="30" fillId="0" borderId="11" xfId="0" applyFont="1" applyBorder="1" applyAlignment="1">
      <alignment horizontal="left" vertical="top" wrapText="1"/>
    </xf>
    <xf numFmtId="0" fontId="30" fillId="0" borderId="0" xfId="0" applyFont="1" applyAlignment="1">
      <alignment horizontal="left" vertical="top"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3" fillId="6" borderId="29" xfId="0" applyNumberFormat="1" applyFont="1" applyFill="1" applyBorder="1" applyAlignment="1">
      <alignment horizontal="right" vertical="center" wrapText="1"/>
    </xf>
    <xf numFmtId="4" fontId="23" fillId="6" borderId="49" xfId="0" applyNumberFormat="1" applyFont="1" applyFill="1" applyBorder="1" applyAlignment="1">
      <alignment horizontal="right" vertical="center" wrapText="1"/>
    </xf>
    <xf numFmtId="0" fontId="22" fillId="4" borderId="48" xfId="0" applyFont="1" applyFill="1" applyBorder="1" applyAlignment="1">
      <alignment horizontal="right" vertical="center" wrapText="1"/>
    </xf>
    <xf numFmtId="0" fontId="22" fillId="4" borderId="44" xfId="0" applyFont="1" applyFill="1" applyBorder="1" applyAlignment="1">
      <alignment horizontal="right" vertical="center" wrapText="1"/>
    </xf>
    <xf numFmtId="0" fontId="22" fillId="4" borderId="54" xfId="0" applyFont="1" applyFill="1" applyBorder="1" applyAlignment="1">
      <alignment horizontal="right" vertical="center" wrapText="1"/>
    </xf>
    <xf numFmtId="0" fontId="24" fillId="5" borderId="29" xfId="0" applyFont="1" applyFill="1" applyBorder="1" applyAlignment="1">
      <alignment horizontal="center" vertical="center" wrapText="1"/>
    </xf>
    <xf numFmtId="0" fontId="24" fillId="5" borderId="30"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0" fillId="12" borderId="8" xfId="0" applyFont="1" applyFill="1" applyBorder="1" applyAlignment="1">
      <alignment horizontal="center" vertical="top" wrapText="1"/>
    </xf>
    <xf numFmtId="0" fontId="20" fillId="12" borderId="9" xfId="0" applyFont="1" applyFill="1" applyBorder="1" applyAlignment="1">
      <alignment horizontal="center" vertical="top" wrapText="1"/>
    </xf>
    <xf numFmtId="0" fontId="20" fillId="12" borderId="10" xfId="0" applyFont="1" applyFill="1" applyBorder="1" applyAlignment="1">
      <alignment horizontal="center" vertical="top" wrapText="1"/>
    </xf>
    <xf numFmtId="0" fontId="58" fillId="12" borderId="11" xfId="0" applyFont="1" applyFill="1" applyBorder="1" applyAlignment="1">
      <alignment horizontal="center" vertical="top"/>
    </xf>
    <xf numFmtId="0" fontId="3" fillId="11" borderId="42"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2" fillId="12" borderId="42" xfId="0" applyFont="1" applyFill="1" applyBorder="1" applyAlignment="1">
      <alignment horizontal="center" vertical="top"/>
    </xf>
    <xf numFmtId="0" fontId="3" fillId="5" borderId="8" xfId="0" applyFont="1" applyFill="1" applyBorder="1" applyAlignment="1">
      <alignment horizontal="left" vertical="top" wrapText="1"/>
    </xf>
    <xf numFmtId="0" fontId="3" fillId="5" borderId="9"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7" borderId="56" xfId="0" applyFont="1" applyFill="1" applyBorder="1" applyAlignment="1">
      <alignment horizontal="left" vertical="top" wrapText="1"/>
    </xf>
    <xf numFmtId="0" fontId="2" fillId="7" borderId="53" xfId="0" applyFont="1" applyFill="1" applyBorder="1" applyAlignment="1">
      <alignment horizontal="left" vertical="top" wrapText="1"/>
    </xf>
    <xf numFmtId="0" fontId="55" fillId="7" borderId="1" xfId="0" applyFont="1" applyFill="1" applyBorder="1" applyAlignment="1">
      <alignment horizontal="left" vertical="top" wrapText="1"/>
    </xf>
    <xf numFmtId="0" fontId="55" fillId="7" borderId="11" xfId="0" applyFont="1" applyFill="1" applyBorder="1" applyAlignment="1">
      <alignment horizontal="left" vertical="top" wrapText="1"/>
    </xf>
    <xf numFmtId="0" fontId="55" fillId="7" borderId="5" xfId="0" applyFont="1" applyFill="1" applyBorder="1" applyAlignment="1">
      <alignment horizontal="left" vertical="top" wrapText="1"/>
    </xf>
    <xf numFmtId="0" fontId="55" fillId="7" borderId="7" xfId="0" applyFont="1" applyFill="1" applyBorder="1" applyAlignment="1">
      <alignment horizontal="left" vertical="top" wrapText="1"/>
    </xf>
    <xf numFmtId="0" fontId="20" fillId="7" borderId="42" xfId="0" applyFont="1" applyFill="1" applyBorder="1" applyAlignment="1">
      <alignment horizontal="center" vertical="center" wrapText="1"/>
    </xf>
    <xf numFmtId="0" fontId="55" fillId="7" borderId="56" xfId="0" applyFont="1" applyFill="1" applyBorder="1" applyAlignment="1">
      <alignment horizontal="left" vertical="top" wrapText="1"/>
    </xf>
    <xf numFmtId="0" fontId="55" fillId="7" borderId="53" xfId="0" applyFont="1" applyFill="1" applyBorder="1" applyAlignment="1">
      <alignment horizontal="left" vertical="top" wrapText="1"/>
    </xf>
    <xf numFmtId="0" fontId="2" fillId="7" borderId="56" xfId="0" applyFont="1" applyFill="1" applyBorder="1" applyAlignment="1">
      <alignment horizontal="center" vertical="top" wrapText="1"/>
    </xf>
    <xf numFmtId="0" fontId="2" fillId="7" borderId="53" xfId="0" applyFont="1" applyFill="1" applyBorder="1" applyAlignment="1">
      <alignment horizontal="center" vertical="top" wrapText="1"/>
    </xf>
    <xf numFmtId="0" fontId="2" fillId="7" borderId="56" xfId="0" applyFont="1" applyFill="1" applyBorder="1" applyAlignment="1">
      <alignment horizontal="center" vertical="top"/>
    </xf>
    <xf numFmtId="0" fontId="2" fillId="7" borderId="53" xfId="0" applyFont="1" applyFill="1" applyBorder="1" applyAlignment="1">
      <alignment horizontal="center" vertical="top"/>
    </xf>
    <xf numFmtId="0" fontId="2" fillId="7" borderId="1" xfId="0" quotePrefix="1" applyFont="1" applyFill="1" applyBorder="1" applyAlignment="1">
      <alignment horizontal="left" vertical="top" wrapText="1"/>
    </xf>
    <xf numFmtId="0" fontId="2" fillId="7" borderId="2" xfId="0" quotePrefix="1" applyFont="1" applyFill="1" applyBorder="1" applyAlignment="1">
      <alignment horizontal="left" vertical="top" wrapText="1"/>
    </xf>
    <xf numFmtId="0" fontId="2" fillId="7" borderId="5" xfId="0" quotePrefix="1" applyFont="1" applyFill="1" applyBorder="1" applyAlignment="1">
      <alignment horizontal="left" vertical="top" wrapText="1"/>
    </xf>
    <xf numFmtId="0" fontId="2" fillId="7" borderId="6" xfId="0" quotePrefix="1" applyFont="1" applyFill="1" applyBorder="1" applyAlignment="1">
      <alignment horizontal="left" vertical="top" wrapText="1"/>
    </xf>
    <xf numFmtId="0" fontId="55" fillId="5" borderId="1" xfId="0" applyFont="1" applyFill="1" applyBorder="1" applyAlignment="1">
      <alignment horizontal="left" vertical="top" wrapText="1"/>
    </xf>
    <xf numFmtId="0" fontId="55" fillId="5" borderId="3" xfId="0" applyFont="1" applyFill="1" applyBorder="1" applyAlignment="1">
      <alignment horizontal="left" vertical="top" wrapText="1"/>
    </xf>
    <xf numFmtId="0" fontId="3" fillId="5" borderId="42" xfId="0" applyFont="1" applyFill="1" applyBorder="1" applyAlignment="1">
      <alignment horizontal="center" vertical="center" wrapText="1"/>
    </xf>
    <xf numFmtId="0" fontId="20" fillId="5" borderId="42" xfId="0" applyFont="1" applyFill="1" applyBorder="1" applyAlignment="1">
      <alignment horizontal="center" vertical="center" wrapText="1"/>
    </xf>
    <xf numFmtId="0" fontId="55" fillId="5" borderId="42" xfId="0" applyFont="1" applyFill="1" applyBorder="1" applyAlignment="1">
      <alignment horizontal="left" vertical="top" wrapText="1"/>
    </xf>
    <xf numFmtId="0" fontId="55" fillId="5" borderId="42" xfId="0" applyFont="1" applyFill="1" applyBorder="1" applyAlignment="1">
      <alignment horizontal="center" vertical="top" wrapText="1"/>
    </xf>
    <xf numFmtId="164" fontId="55" fillId="5" borderId="8" xfId="0" applyNumberFormat="1" applyFont="1" applyFill="1" applyBorder="1" applyAlignment="1">
      <alignment horizontal="center" vertical="center" wrapText="1"/>
    </xf>
    <xf numFmtId="164" fontId="55" fillId="5" borderId="10" xfId="0" applyNumberFormat="1" applyFont="1" applyFill="1" applyBorder="1" applyAlignment="1">
      <alignment horizontal="center" vertical="center" wrapText="1"/>
    </xf>
    <xf numFmtId="0" fontId="2" fillId="5" borderId="42" xfId="0" applyFont="1" applyFill="1" applyBorder="1" applyAlignment="1">
      <alignment horizontal="left" vertical="center" wrapText="1"/>
    </xf>
    <xf numFmtId="0" fontId="55" fillId="5" borderId="42" xfId="0" applyFont="1" applyFill="1" applyBorder="1" applyAlignment="1">
      <alignment horizontal="center" vertical="center" wrapText="1"/>
    </xf>
    <xf numFmtId="0" fontId="55" fillId="5" borderId="1" xfId="0" quotePrefix="1" applyFont="1" applyFill="1" applyBorder="1" applyAlignment="1">
      <alignment horizontal="left" vertical="center" wrapText="1"/>
    </xf>
    <xf numFmtId="0" fontId="55" fillId="5" borderId="2" xfId="0" quotePrefix="1" applyFont="1" applyFill="1" applyBorder="1" applyAlignment="1">
      <alignment horizontal="left" vertical="center" wrapText="1"/>
    </xf>
    <xf numFmtId="0" fontId="55" fillId="5" borderId="3" xfId="0" quotePrefix="1" applyFont="1" applyFill="1" applyBorder="1" applyAlignment="1">
      <alignment horizontal="left" vertical="center" wrapText="1"/>
    </xf>
    <xf numFmtId="0" fontId="55" fillId="5" borderId="4" xfId="0" quotePrefix="1" applyFont="1" applyFill="1" applyBorder="1" applyAlignment="1">
      <alignment horizontal="left" vertical="center" wrapText="1"/>
    </xf>
    <xf numFmtId="0" fontId="55" fillId="5" borderId="5" xfId="0" quotePrefix="1" applyFont="1" applyFill="1" applyBorder="1" applyAlignment="1">
      <alignment horizontal="left" vertical="center" wrapText="1"/>
    </xf>
    <xf numFmtId="0" fontId="55" fillId="5" borderId="6" xfId="0" quotePrefix="1" applyFont="1" applyFill="1" applyBorder="1" applyAlignment="1">
      <alignment horizontal="left" vertical="center" wrapText="1"/>
    </xf>
    <xf numFmtId="0" fontId="2" fillId="7" borderId="56"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3" fillId="7" borderId="8" xfId="0" applyFont="1" applyFill="1" applyBorder="1" applyAlignment="1">
      <alignment horizontal="left" vertical="top" wrapText="1"/>
    </xf>
    <xf numFmtId="0" fontId="3" fillId="7" borderId="9" xfId="0" applyFont="1" applyFill="1" applyBorder="1" applyAlignment="1">
      <alignment horizontal="left" vertical="top" wrapText="1"/>
    </xf>
    <xf numFmtId="0" fontId="2" fillId="7" borderId="9"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5" borderId="3" xfId="0" applyFont="1" applyFill="1" applyBorder="1" applyAlignment="1">
      <alignment horizontal="left" vertical="top" wrapText="1"/>
    </xf>
    <xf numFmtId="0" fontId="20" fillId="5" borderId="42" xfId="0" applyFont="1" applyFill="1" applyBorder="1" applyAlignment="1">
      <alignment horizontal="center" wrapText="1"/>
    </xf>
    <xf numFmtId="0" fontId="52" fillId="0" borderId="0" xfId="0" applyFont="1" applyAlignment="1">
      <alignment horizontal="center" vertical="center" wrapText="1"/>
    </xf>
    <xf numFmtId="0" fontId="53" fillId="0" borderId="0" xfId="0" applyFont="1" applyAlignment="1">
      <alignment horizontal="right" vertical="top" wrapText="1"/>
    </xf>
    <xf numFmtId="0" fontId="15" fillId="9" borderId="0" xfId="0" applyFont="1" applyFill="1" applyAlignment="1">
      <alignment horizontal="center" vertical="top" wrapText="1"/>
    </xf>
    <xf numFmtId="0" fontId="15" fillId="9" borderId="55" xfId="0" applyFont="1" applyFill="1" applyBorder="1" applyAlignment="1">
      <alignment horizontal="center" vertical="top" wrapText="1"/>
    </xf>
    <xf numFmtId="0" fontId="54" fillId="9" borderId="7" xfId="0" applyFont="1" applyFill="1" applyBorder="1" applyAlignment="1">
      <alignment horizontal="center" vertical="top"/>
    </xf>
    <xf numFmtId="0" fontId="54" fillId="9" borderId="0" xfId="0" applyFont="1" applyFill="1" applyAlignment="1">
      <alignment horizontal="center" vertical="top"/>
    </xf>
    <xf numFmtId="0" fontId="15" fillId="11" borderId="42"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7" borderId="42" xfId="0" applyFont="1" applyFill="1" applyBorder="1" applyAlignment="1">
      <alignment horizontal="center" vertical="center" wrapText="1"/>
    </xf>
    <xf numFmtId="0" fontId="2" fillId="7" borderId="42" xfId="0" applyFont="1" applyFill="1" applyBorder="1" applyAlignment="1">
      <alignment horizontal="left" vertical="top" wrapText="1"/>
    </xf>
    <xf numFmtId="0" fontId="2" fillId="7" borderId="42" xfId="0" applyFont="1" applyFill="1" applyBorder="1" applyAlignment="1">
      <alignment horizontal="center" vertical="top" wrapText="1"/>
    </xf>
    <xf numFmtId="0" fontId="2" fillId="7" borderId="42" xfId="0" quotePrefix="1" applyFont="1" applyFill="1" applyBorder="1" applyAlignment="1">
      <alignment horizontal="left" vertical="top" wrapText="1"/>
    </xf>
    <xf numFmtId="0" fontId="55" fillId="5" borderId="8" xfId="0" applyFont="1" applyFill="1" applyBorder="1" applyAlignment="1">
      <alignment horizontal="left" vertical="top" wrapText="1"/>
    </xf>
    <xf numFmtId="0" fontId="55" fillId="5" borderId="9" xfId="0" applyFont="1" applyFill="1" applyBorder="1" applyAlignment="1">
      <alignment horizontal="left" vertical="top" wrapText="1"/>
    </xf>
    <xf numFmtId="0" fontId="55" fillId="5" borderId="10" xfId="0" applyFont="1" applyFill="1" applyBorder="1" applyAlignment="1">
      <alignment horizontal="left" vertical="top" wrapText="1"/>
    </xf>
    <xf numFmtId="0" fontId="2" fillId="5" borderId="8" xfId="0" quotePrefix="1" applyFont="1" applyFill="1" applyBorder="1" applyAlignment="1">
      <alignment horizontal="left" vertical="top" wrapText="1"/>
    </xf>
    <xf numFmtId="0" fontId="2" fillId="5" borderId="10" xfId="0" quotePrefix="1"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7" borderId="5" xfId="0" applyFont="1" applyFill="1" applyBorder="1" applyAlignment="1">
      <alignment horizontal="left" vertical="top"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2">
    <dxf>
      <fill>
        <patternFill>
          <bgColor rgb="FFFF0000"/>
        </patternFill>
      </fill>
    </dxf>
    <dxf>
      <fill>
        <patternFill>
          <bgColor rgb="FF92D050"/>
        </patternFill>
      </fill>
    </dxf>
  </dxfs>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390"/>
  <sheetViews>
    <sheetView showGridLines="0" tabSelected="1" topLeftCell="A336" zoomScale="80" zoomScaleNormal="80" zoomScaleSheetLayoutView="50" workbookViewId="0">
      <selection activeCell="A343" sqref="A343:G343"/>
    </sheetView>
  </sheetViews>
  <sheetFormatPr defaultColWidth="9.109375" defaultRowHeight="21" x14ac:dyDescent="0.4"/>
  <cols>
    <col min="1" max="1" width="6.44140625" style="2" customWidth="1"/>
    <col min="2" max="2" width="82.33203125" style="1" customWidth="1"/>
    <col min="3" max="3" width="3.21875" style="1" hidden="1" customWidth="1"/>
    <col min="4" max="4" width="68.109375" style="1" customWidth="1"/>
    <col min="5" max="5" width="13.109375" style="1" customWidth="1"/>
    <col min="6" max="6" width="13.88671875" style="1" customWidth="1"/>
    <col min="7" max="7" width="22.6640625" style="5" customWidth="1"/>
    <col min="8" max="8" width="23.109375" style="5" customWidth="1"/>
    <col min="9" max="9" width="46.77734375" style="1" customWidth="1"/>
    <col min="10" max="16384" width="9.109375" style="1"/>
  </cols>
  <sheetData>
    <row r="1" spans="1:9" x14ac:dyDescent="0.4">
      <c r="G1" s="5" t="s">
        <v>56</v>
      </c>
    </row>
    <row r="2" spans="1:9" x14ac:dyDescent="0.4">
      <c r="B2" s="121" t="s">
        <v>1</v>
      </c>
      <c r="C2" s="121"/>
      <c r="D2" s="121"/>
      <c r="E2" s="121"/>
      <c r="F2" s="121"/>
      <c r="G2" s="121"/>
      <c r="H2" s="121"/>
    </row>
    <row r="3" spans="1:9" ht="10.199999999999999" customHeight="1" x14ac:dyDescent="0.4"/>
    <row r="4" spans="1:9" ht="22.8" customHeight="1" x14ac:dyDescent="0.4">
      <c r="A4" s="138" t="s">
        <v>323</v>
      </c>
      <c r="B4" s="138"/>
      <c r="C4" s="138"/>
      <c r="D4" s="138"/>
      <c r="E4" s="138"/>
      <c r="F4" s="138"/>
      <c r="G4" s="138"/>
      <c r="H4" s="138"/>
    </row>
    <row r="5" spans="1:9" ht="22.8" customHeight="1" x14ac:dyDescent="0.4">
      <c r="A5" s="102"/>
      <c r="B5" s="102"/>
      <c r="C5" s="102"/>
      <c r="D5" s="102"/>
      <c r="E5" s="80"/>
      <c r="F5" s="80"/>
      <c r="G5" s="80"/>
      <c r="H5" s="80"/>
    </row>
    <row r="6" spans="1:9" ht="20.25" customHeight="1" x14ac:dyDescent="0.4">
      <c r="A6" s="142" t="s">
        <v>2</v>
      </c>
      <c r="B6" s="143"/>
      <c r="C6" s="143"/>
      <c r="D6" s="144"/>
      <c r="E6" s="124" t="s">
        <v>3</v>
      </c>
      <c r="F6" s="124"/>
      <c r="G6" s="124"/>
      <c r="H6" s="124"/>
      <c r="I6" s="39"/>
    </row>
    <row r="7" spans="1:9" ht="20.25" customHeight="1" x14ac:dyDescent="0.4">
      <c r="A7" s="145"/>
      <c r="B7" s="146"/>
      <c r="C7" s="146"/>
      <c r="D7" s="147"/>
      <c r="E7" s="124" t="s">
        <v>4</v>
      </c>
      <c r="F7" s="124"/>
      <c r="G7" s="124"/>
      <c r="H7" s="124"/>
      <c r="I7" s="39"/>
    </row>
    <row r="8" spans="1:9" ht="40.799999999999997" customHeight="1" x14ac:dyDescent="0.4">
      <c r="A8" s="148"/>
      <c r="B8" s="149"/>
      <c r="C8" s="149"/>
      <c r="D8" s="150"/>
      <c r="E8" s="124" t="s">
        <v>5</v>
      </c>
      <c r="F8" s="124"/>
      <c r="G8" s="124"/>
      <c r="H8" s="124"/>
      <c r="I8" s="39"/>
    </row>
    <row r="9" spans="1:9" ht="37.799999999999997" customHeight="1" x14ac:dyDescent="0.4">
      <c r="A9" s="151" t="s">
        <v>6</v>
      </c>
      <c r="B9" s="151"/>
      <c r="C9" s="151"/>
      <c r="D9" s="151"/>
      <c r="E9" s="125" t="s">
        <v>7</v>
      </c>
      <c r="F9" s="125"/>
      <c r="G9" s="125"/>
      <c r="H9" s="125"/>
      <c r="I9" s="40"/>
    </row>
    <row r="10" spans="1:9" ht="409.6" customHeight="1" x14ac:dyDescent="0.4">
      <c r="A10" s="155" t="s">
        <v>253</v>
      </c>
      <c r="B10" s="155"/>
      <c r="C10" s="155"/>
      <c r="D10" s="155"/>
      <c r="E10" s="155"/>
      <c r="F10" s="155"/>
      <c r="G10" s="155"/>
      <c r="H10" s="155"/>
    </row>
    <row r="11" spans="1:9" ht="324.60000000000002" customHeight="1" x14ac:dyDescent="0.4">
      <c r="A11" s="156"/>
      <c r="B11" s="156"/>
      <c r="C11" s="156"/>
      <c r="D11" s="156"/>
      <c r="E11" s="156"/>
      <c r="F11" s="156"/>
      <c r="G11" s="156"/>
      <c r="H11" s="156"/>
    </row>
    <row r="12" spans="1:9" ht="9" customHeight="1" thickBot="1" x14ac:dyDescent="0.45">
      <c r="A12" s="1"/>
    </row>
    <row r="13" spans="1:9" ht="20.25" customHeight="1" x14ac:dyDescent="0.4">
      <c r="A13" s="157" t="s">
        <v>8</v>
      </c>
      <c r="B13" s="160" t="s">
        <v>9</v>
      </c>
      <c r="C13" s="161"/>
      <c r="D13" s="161"/>
      <c r="E13" s="132" t="s">
        <v>34</v>
      </c>
      <c r="F13" s="135" t="s">
        <v>10</v>
      </c>
      <c r="G13" s="108" t="s">
        <v>11</v>
      </c>
      <c r="H13" s="139" t="s">
        <v>12</v>
      </c>
    </row>
    <row r="14" spans="1:9" x14ac:dyDescent="0.4">
      <c r="A14" s="158"/>
      <c r="B14" s="162"/>
      <c r="C14" s="163"/>
      <c r="D14" s="163"/>
      <c r="E14" s="133"/>
      <c r="F14" s="136"/>
      <c r="G14" s="109"/>
      <c r="H14" s="140"/>
    </row>
    <row r="15" spans="1:9" s="3" customFormat="1" ht="29.4" customHeight="1" x14ac:dyDescent="0.4">
      <c r="A15" s="158"/>
      <c r="B15" s="164"/>
      <c r="C15" s="165"/>
      <c r="D15" s="165"/>
      <c r="E15" s="133"/>
      <c r="F15" s="136"/>
      <c r="G15" s="109"/>
      <c r="H15" s="140"/>
    </row>
    <row r="16" spans="1:9" s="4" customFormat="1" ht="58.8" customHeight="1" thickBot="1" x14ac:dyDescent="0.45">
      <c r="A16" s="159"/>
      <c r="B16" s="152" t="s">
        <v>14</v>
      </c>
      <c r="C16" s="153"/>
      <c r="D16" s="79" t="s">
        <v>57</v>
      </c>
      <c r="E16" s="134"/>
      <c r="F16" s="137"/>
      <c r="G16" s="110"/>
      <c r="H16" s="141"/>
    </row>
    <row r="17" spans="1:9" s="45" customFormat="1" ht="32.4" customHeight="1" thickBot="1" x14ac:dyDescent="0.4">
      <c r="A17" s="126" t="s">
        <v>86</v>
      </c>
      <c r="B17" s="127"/>
      <c r="C17" s="127"/>
      <c r="D17" s="127"/>
      <c r="E17" s="127"/>
      <c r="F17" s="127"/>
      <c r="G17" s="127"/>
      <c r="H17" s="128"/>
    </row>
    <row r="18" spans="1:9" s="45" customFormat="1" ht="32.4" customHeight="1" thickBot="1" x14ac:dyDescent="0.4">
      <c r="A18" s="171" t="s">
        <v>88</v>
      </c>
      <c r="B18" s="172"/>
      <c r="C18" s="172"/>
      <c r="D18" s="172"/>
      <c r="E18" s="172"/>
      <c r="F18" s="172"/>
      <c r="G18" s="172"/>
      <c r="H18" s="173"/>
    </row>
    <row r="19" spans="1:9" s="45" customFormat="1" ht="59.4" customHeight="1" x14ac:dyDescent="0.35">
      <c r="A19" s="59">
        <v>1</v>
      </c>
      <c r="B19" s="63" t="s">
        <v>58</v>
      </c>
      <c r="C19" s="64" t="s">
        <v>77</v>
      </c>
      <c r="D19" s="52"/>
      <c r="E19" s="60" t="s">
        <v>51</v>
      </c>
      <c r="F19" s="61">
        <v>24</v>
      </c>
      <c r="G19" s="53"/>
      <c r="H19" s="53">
        <f>F19*G19</f>
        <v>0</v>
      </c>
      <c r="I19" s="49"/>
    </row>
    <row r="20" spans="1:9" s="45" customFormat="1" ht="31.2" customHeight="1" x14ac:dyDescent="0.35">
      <c r="A20" s="55">
        <v>2</v>
      </c>
      <c r="B20" s="65" t="s">
        <v>59</v>
      </c>
      <c r="C20" s="66" t="s">
        <v>78</v>
      </c>
      <c r="D20" s="46"/>
      <c r="E20" s="57" t="s">
        <v>51</v>
      </c>
      <c r="F20" s="58">
        <v>4</v>
      </c>
      <c r="G20" s="48"/>
      <c r="H20" s="48">
        <f t="shared" ref="H20:H50" si="0">F20*G20</f>
        <v>0</v>
      </c>
      <c r="I20" s="49"/>
    </row>
    <row r="21" spans="1:9" s="45" customFormat="1" ht="31.2" customHeight="1" x14ac:dyDescent="0.35">
      <c r="A21" s="55">
        <v>3</v>
      </c>
      <c r="B21" s="65" t="s">
        <v>60</v>
      </c>
      <c r="C21" s="66" t="s">
        <v>79</v>
      </c>
      <c r="D21" s="46"/>
      <c r="E21" s="57" t="s">
        <v>51</v>
      </c>
      <c r="F21" s="58">
        <v>4</v>
      </c>
      <c r="G21" s="48"/>
      <c r="H21" s="48">
        <f t="shared" si="0"/>
        <v>0</v>
      </c>
      <c r="I21" s="49"/>
    </row>
    <row r="22" spans="1:9" s="45" customFormat="1" ht="31.2" customHeight="1" x14ac:dyDescent="0.35">
      <c r="A22" s="55">
        <v>4</v>
      </c>
      <c r="B22" s="65" t="s">
        <v>61</v>
      </c>
      <c r="C22" s="66" t="s">
        <v>80</v>
      </c>
      <c r="D22" s="46"/>
      <c r="E22" s="57" t="s">
        <v>51</v>
      </c>
      <c r="F22" s="58">
        <v>3</v>
      </c>
      <c r="G22" s="48"/>
      <c r="H22" s="48">
        <f t="shared" si="0"/>
        <v>0</v>
      </c>
      <c r="I22" s="49"/>
    </row>
    <row r="23" spans="1:9" s="45" customFormat="1" ht="31.2" customHeight="1" x14ac:dyDescent="0.35">
      <c r="A23" s="55">
        <v>5</v>
      </c>
      <c r="B23" s="65" t="s">
        <v>62</v>
      </c>
      <c r="C23" s="66" t="s">
        <v>81</v>
      </c>
      <c r="D23" s="46"/>
      <c r="E23" s="57" t="s">
        <v>51</v>
      </c>
      <c r="F23" s="58">
        <v>10</v>
      </c>
      <c r="G23" s="48"/>
      <c r="H23" s="48">
        <f t="shared" si="0"/>
        <v>0</v>
      </c>
      <c r="I23" s="49"/>
    </row>
    <row r="24" spans="1:9" s="45" customFormat="1" ht="31.2" customHeight="1" x14ac:dyDescent="0.35">
      <c r="A24" s="55">
        <v>6</v>
      </c>
      <c r="B24" s="65" t="s">
        <v>63</v>
      </c>
      <c r="C24" s="66" t="s">
        <v>82</v>
      </c>
      <c r="D24" s="46"/>
      <c r="E24" s="57" t="s">
        <v>51</v>
      </c>
      <c r="F24" s="58">
        <v>5</v>
      </c>
      <c r="G24" s="48"/>
      <c r="H24" s="48">
        <f t="shared" si="0"/>
        <v>0</v>
      </c>
      <c r="I24" s="49"/>
    </row>
    <row r="25" spans="1:9" s="45" customFormat="1" ht="31.2" customHeight="1" x14ac:dyDescent="0.35">
      <c r="A25" s="55">
        <v>7</v>
      </c>
      <c r="B25" s="65" t="s">
        <v>64</v>
      </c>
      <c r="C25" s="66" t="s">
        <v>83</v>
      </c>
      <c r="D25" s="46"/>
      <c r="E25" s="57" t="s">
        <v>51</v>
      </c>
      <c r="F25" s="58">
        <v>1</v>
      </c>
      <c r="G25" s="48"/>
      <c r="H25" s="48">
        <f t="shared" si="0"/>
        <v>0</v>
      </c>
      <c r="I25" s="49"/>
    </row>
    <row r="26" spans="1:9" s="45" customFormat="1" ht="37.799999999999997" customHeight="1" x14ac:dyDescent="0.35">
      <c r="A26" s="55">
        <v>8</v>
      </c>
      <c r="B26" s="65" t="s">
        <v>65</v>
      </c>
      <c r="C26" s="66" t="s">
        <v>84</v>
      </c>
      <c r="D26" s="46"/>
      <c r="E26" s="57" t="s">
        <v>52</v>
      </c>
      <c r="F26" s="58">
        <v>1500</v>
      </c>
      <c r="G26" s="48"/>
      <c r="H26" s="48">
        <f t="shared" si="0"/>
        <v>0</v>
      </c>
      <c r="I26" s="49"/>
    </row>
    <row r="27" spans="1:9" s="45" customFormat="1" ht="40.200000000000003" customHeight="1" x14ac:dyDescent="0.35">
      <c r="A27" s="55">
        <v>9</v>
      </c>
      <c r="B27" s="65" t="s">
        <v>66</v>
      </c>
      <c r="C27" s="66" t="s">
        <v>84</v>
      </c>
      <c r="D27" s="46"/>
      <c r="E27" s="57" t="s">
        <v>52</v>
      </c>
      <c r="F27" s="58">
        <v>1000</v>
      </c>
      <c r="G27" s="48"/>
      <c r="H27" s="48">
        <f t="shared" si="0"/>
        <v>0</v>
      </c>
      <c r="I27" s="49"/>
    </row>
    <row r="28" spans="1:9" s="45" customFormat="1" ht="31.2" customHeight="1" x14ac:dyDescent="0.35">
      <c r="A28" s="55">
        <v>10</v>
      </c>
      <c r="B28" s="65" t="s">
        <v>36</v>
      </c>
      <c r="C28" s="65"/>
      <c r="D28" s="46"/>
      <c r="E28" s="57" t="s">
        <v>52</v>
      </c>
      <c r="F28" s="58">
        <f>36*8</f>
        <v>288</v>
      </c>
      <c r="G28" s="48"/>
      <c r="H28" s="48">
        <f t="shared" si="0"/>
        <v>0</v>
      </c>
      <c r="I28" s="49"/>
    </row>
    <row r="29" spans="1:9" s="45" customFormat="1" ht="43.8" customHeight="1" x14ac:dyDescent="0.35">
      <c r="A29" s="55">
        <v>11</v>
      </c>
      <c r="B29" s="65" t="s">
        <v>37</v>
      </c>
      <c r="C29" s="65"/>
      <c r="D29" s="46"/>
      <c r="E29" s="57" t="s">
        <v>53</v>
      </c>
      <c r="F29" s="58">
        <v>8</v>
      </c>
      <c r="G29" s="48"/>
      <c r="H29" s="48">
        <f t="shared" si="0"/>
        <v>0</v>
      </c>
      <c r="I29" s="49"/>
    </row>
    <row r="30" spans="1:9" s="45" customFormat="1" ht="31.2" customHeight="1" x14ac:dyDescent="0.35">
      <c r="A30" s="55">
        <v>12</v>
      </c>
      <c r="B30" s="65" t="s">
        <v>38</v>
      </c>
      <c r="C30" s="65"/>
      <c r="D30" s="46"/>
      <c r="E30" s="57" t="s">
        <v>51</v>
      </c>
      <c r="F30" s="58">
        <v>1000</v>
      </c>
      <c r="G30" s="48"/>
      <c r="H30" s="48">
        <f t="shared" si="0"/>
        <v>0</v>
      </c>
      <c r="I30" s="49"/>
    </row>
    <row r="31" spans="1:9" s="45" customFormat="1" ht="31.2" customHeight="1" x14ac:dyDescent="0.35">
      <c r="A31" s="55">
        <v>13</v>
      </c>
      <c r="B31" s="65" t="s">
        <v>39</v>
      </c>
      <c r="C31" s="65"/>
      <c r="D31" s="46"/>
      <c r="E31" s="57" t="s">
        <v>52</v>
      </c>
      <c r="F31" s="58">
        <v>30</v>
      </c>
      <c r="G31" s="48"/>
      <c r="H31" s="48">
        <f t="shared" si="0"/>
        <v>0</v>
      </c>
      <c r="I31" s="49"/>
    </row>
    <row r="32" spans="1:9" s="45" customFormat="1" ht="31.2" customHeight="1" x14ac:dyDescent="0.35">
      <c r="A32" s="55">
        <v>14</v>
      </c>
      <c r="B32" s="65" t="s">
        <v>40</v>
      </c>
      <c r="C32" s="65"/>
      <c r="D32" s="46"/>
      <c r="E32" s="57" t="s">
        <v>51</v>
      </c>
      <c r="F32" s="58">
        <v>12</v>
      </c>
      <c r="G32" s="48"/>
      <c r="H32" s="48">
        <f t="shared" si="0"/>
        <v>0</v>
      </c>
      <c r="I32" s="49"/>
    </row>
    <row r="33" spans="1:9" s="45" customFormat="1" ht="31.2" customHeight="1" x14ac:dyDescent="0.35">
      <c r="A33" s="55">
        <v>15</v>
      </c>
      <c r="B33" s="65" t="s">
        <v>41</v>
      </c>
      <c r="C33" s="65"/>
      <c r="D33" s="46"/>
      <c r="E33" s="57" t="s">
        <v>51</v>
      </c>
      <c r="F33" s="58">
        <v>12</v>
      </c>
      <c r="G33" s="48"/>
      <c r="H33" s="48">
        <f t="shared" ref="H33:H49" si="1">F33*G33</f>
        <v>0</v>
      </c>
      <c r="I33" s="49"/>
    </row>
    <row r="34" spans="1:9" s="45" customFormat="1" ht="31.2" customHeight="1" x14ac:dyDescent="0.35">
      <c r="A34" s="55">
        <v>16</v>
      </c>
      <c r="B34" s="65" t="s">
        <v>42</v>
      </c>
      <c r="C34" s="65"/>
      <c r="D34" s="46"/>
      <c r="E34" s="57" t="s">
        <v>54</v>
      </c>
      <c r="F34" s="58">
        <v>80</v>
      </c>
      <c r="G34" s="48"/>
      <c r="H34" s="48">
        <f t="shared" si="1"/>
        <v>0</v>
      </c>
      <c r="I34" s="49"/>
    </row>
    <row r="35" spans="1:9" s="45" customFormat="1" ht="31.2" customHeight="1" x14ac:dyDescent="0.35">
      <c r="A35" s="55">
        <v>17</v>
      </c>
      <c r="B35" s="65" t="s">
        <v>43</v>
      </c>
      <c r="C35" s="65"/>
      <c r="D35" s="46"/>
      <c r="E35" s="57" t="s">
        <v>52</v>
      </c>
      <c r="F35" s="58">
        <f>F31</f>
        <v>30</v>
      </c>
      <c r="G35" s="48"/>
      <c r="H35" s="48">
        <f t="shared" si="1"/>
        <v>0</v>
      </c>
      <c r="I35" s="49"/>
    </row>
    <row r="36" spans="1:9" s="45" customFormat="1" ht="31.2" customHeight="1" x14ac:dyDescent="0.35">
      <c r="A36" s="55">
        <v>18</v>
      </c>
      <c r="B36" s="65" t="s">
        <v>44</v>
      </c>
      <c r="C36" s="65"/>
      <c r="D36" s="46"/>
      <c r="E36" s="57" t="s">
        <v>51</v>
      </c>
      <c r="F36" s="58">
        <v>15</v>
      </c>
      <c r="G36" s="48"/>
      <c r="H36" s="48">
        <f t="shared" si="1"/>
        <v>0</v>
      </c>
      <c r="I36" s="49"/>
    </row>
    <row r="37" spans="1:9" s="45" customFormat="1" ht="31.2" customHeight="1" x14ac:dyDescent="0.35">
      <c r="A37" s="55">
        <v>19</v>
      </c>
      <c r="B37" s="65" t="s">
        <v>45</v>
      </c>
      <c r="C37" s="65"/>
      <c r="D37" s="46"/>
      <c r="E37" s="57" t="s">
        <v>51</v>
      </c>
      <c r="F37" s="58">
        <v>15</v>
      </c>
      <c r="G37" s="48"/>
      <c r="H37" s="48">
        <f t="shared" si="1"/>
        <v>0</v>
      </c>
      <c r="I37" s="49"/>
    </row>
    <row r="38" spans="1:9" s="45" customFormat="1" ht="31.2" customHeight="1" x14ac:dyDescent="0.35">
      <c r="A38" s="55">
        <v>20</v>
      </c>
      <c r="B38" s="65" t="s">
        <v>46</v>
      </c>
      <c r="C38" s="65"/>
      <c r="D38" s="46"/>
      <c r="E38" s="57" t="s">
        <v>51</v>
      </c>
      <c r="F38" s="58">
        <v>60</v>
      </c>
      <c r="G38" s="48"/>
      <c r="H38" s="48">
        <f t="shared" si="1"/>
        <v>0</v>
      </c>
      <c r="I38" s="49"/>
    </row>
    <row r="39" spans="1:9" s="45" customFormat="1" ht="31.2" customHeight="1" x14ac:dyDescent="0.35">
      <c r="A39" s="55">
        <v>21</v>
      </c>
      <c r="B39" s="65" t="s">
        <v>47</v>
      </c>
      <c r="C39" s="65"/>
      <c r="D39" s="46"/>
      <c r="E39" s="57" t="s">
        <v>51</v>
      </c>
      <c r="F39" s="58">
        <v>60</v>
      </c>
      <c r="G39" s="48"/>
      <c r="H39" s="48">
        <f t="shared" si="1"/>
        <v>0</v>
      </c>
      <c r="I39" s="49"/>
    </row>
    <row r="40" spans="1:9" s="45" customFormat="1" ht="31.2" customHeight="1" x14ac:dyDescent="0.35">
      <c r="A40" s="55">
        <v>22</v>
      </c>
      <c r="B40" s="65" t="s">
        <v>48</v>
      </c>
      <c r="C40" s="65"/>
      <c r="D40" s="46"/>
      <c r="E40" s="57" t="s">
        <v>51</v>
      </c>
      <c r="F40" s="58">
        <v>8</v>
      </c>
      <c r="G40" s="48"/>
      <c r="H40" s="48">
        <f t="shared" si="1"/>
        <v>0</v>
      </c>
      <c r="I40" s="49"/>
    </row>
    <row r="41" spans="1:9" s="45" customFormat="1" ht="31.2" customHeight="1" x14ac:dyDescent="0.35">
      <c r="A41" s="55">
        <v>23</v>
      </c>
      <c r="B41" s="65" t="s">
        <v>67</v>
      </c>
      <c r="C41" s="65"/>
      <c r="D41" s="46"/>
      <c r="E41" s="57" t="s">
        <v>52</v>
      </c>
      <c r="F41" s="58">
        <v>100</v>
      </c>
      <c r="G41" s="48"/>
      <c r="H41" s="48">
        <f t="shared" si="1"/>
        <v>0</v>
      </c>
      <c r="I41" s="49"/>
    </row>
    <row r="42" spans="1:9" s="45" customFormat="1" ht="31.2" customHeight="1" x14ac:dyDescent="0.35">
      <c r="A42" s="55">
        <v>24</v>
      </c>
      <c r="B42" s="65" t="s">
        <v>68</v>
      </c>
      <c r="C42" s="65"/>
      <c r="D42" s="46"/>
      <c r="E42" s="57" t="s">
        <v>52</v>
      </c>
      <c r="F42" s="58">
        <v>100</v>
      </c>
      <c r="G42" s="48"/>
      <c r="H42" s="48">
        <f t="shared" si="1"/>
        <v>0</v>
      </c>
      <c r="I42" s="49"/>
    </row>
    <row r="43" spans="1:9" s="45" customFormat="1" ht="31.2" customHeight="1" x14ac:dyDescent="0.35">
      <c r="A43" s="55">
        <v>25</v>
      </c>
      <c r="B43" s="65" t="s">
        <v>69</v>
      </c>
      <c r="C43" s="65"/>
      <c r="D43" s="46"/>
      <c r="E43" s="57" t="s">
        <v>51</v>
      </c>
      <c r="F43" s="58">
        <v>200</v>
      </c>
      <c r="G43" s="48"/>
      <c r="H43" s="48">
        <f t="shared" si="1"/>
        <v>0</v>
      </c>
      <c r="I43" s="49"/>
    </row>
    <row r="44" spans="1:9" s="45" customFormat="1" ht="31.2" customHeight="1" x14ac:dyDescent="0.35">
      <c r="A44" s="55">
        <v>26</v>
      </c>
      <c r="B44" s="65" t="s">
        <v>70</v>
      </c>
      <c r="C44" s="65"/>
      <c r="D44" s="46"/>
      <c r="E44" s="57" t="s">
        <v>51</v>
      </c>
      <c r="F44" s="58">
        <v>5</v>
      </c>
      <c r="G44" s="48"/>
      <c r="H44" s="48">
        <f t="shared" si="1"/>
        <v>0</v>
      </c>
      <c r="I44" s="49"/>
    </row>
    <row r="45" spans="1:9" s="45" customFormat="1" ht="31.2" customHeight="1" x14ac:dyDescent="0.35">
      <c r="A45" s="55">
        <v>27</v>
      </c>
      <c r="B45" s="65" t="s">
        <v>71</v>
      </c>
      <c r="C45" s="65"/>
      <c r="D45" s="46"/>
      <c r="E45" s="57" t="s">
        <v>51</v>
      </c>
      <c r="F45" s="58">
        <v>1</v>
      </c>
      <c r="G45" s="48"/>
      <c r="H45" s="48">
        <f t="shared" si="1"/>
        <v>0</v>
      </c>
      <c r="I45" s="49"/>
    </row>
    <row r="46" spans="1:9" s="45" customFormat="1" ht="31.2" customHeight="1" x14ac:dyDescent="0.35">
      <c r="A46" s="55">
        <v>28</v>
      </c>
      <c r="B46" s="65" t="s">
        <v>49</v>
      </c>
      <c r="C46" s="65"/>
      <c r="D46" s="46"/>
      <c r="E46" s="57" t="s">
        <v>52</v>
      </c>
      <c r="F46" s="58">
        <v>1500</v>
      </c>
      <c r="G46" s="48"/>
      <c r="H46" s="48">
        <f t="shared" si="1"/>
        <v>0</v>
      </c>
      <c r="I46" s="49"/>
    </row>
    <row r="47" spans="1:9" s="45" customFormat="1" ht="31.2" customHeight="1" x14ac:dyDescent="0.35">
      <c r="A47" s="55">
        <v>29</v>
      </c>
      <c r="B47" s="65" t="s">
        <v>50</v>
      </c>
      <c r="C47" s="65"/>
      <c r="D47" s="46"/>
      <c r="E47" s="57" t="s">
        <v>55</v>
      </c>
      <c r="F47" s="58">
        <v>1</v>
      </c>
      <c r="G47" s="48"/>
      <c r="H47" s="48">
        <f t="shared" si="1"/>
        <v>0</v>
      </c>
      <c r="I47" s="49"/>
    </row>
    <row r="48" spans="1:9" s="45" customFormat="1" ht="31.2" customHeight="1" x14ac:dyDescent="0.35">
      <c r="A48" s="55">
        <v>30</v>
      </c>
      <c r="B48" s="65" t="s">
        <v>72</v>
      </c>
      <c r="C48" s="65"/>
      <c r="D48" s="46"/>
      <c r="E48" s="57" t="s">
        <v>51</v>
      </c>
      <c r="F48" s="58">
        <v>5</v>
      </c>
      <c r="G48" s="48"/>
      <c r="H48" s="48">
        <f t="shared" si="1"/>
        <v>0</v>
      </c>
      <c r="I48" s="49"/>
    </row>
    <row r="49" spans="1:9" s="45" customFormat="1" ht="31.2" customHeight="1" x14ac:dyDescent="0.35">
      <c r="A49" s="55">
        <v>31</v>
      </c>
      <c r="B49" s="65" t="s">
        <v>73</v>
      </c>
      <c r="C49" s="65"/>
      <c r="D49" s="46"/>
      <c r="E49" s="57" t="s">
        <v>51</v>
      </c>
      <c r="F49" s="58">
        <v>4</v>
      </c>
      <c r="G49" s="48"/>
      <c r="H49" s="48">
        <f t="shared" si="1"/>
        <v>0</v>
      </c>
      <c r="I49" s="49"/>
    </row>
    <row r="50" spans="1:9" s="45" customFormat="1" ht="31.2" customHeight="1" x14ac:dyDescent="0.35">
      <c r="A50" s="55">
        <v>32</v>
      </c>
      <c r="B50" s="65" t="s">
        <v>74</v>
      </c>
      <c r="C50" s="65"/>
      <c r="D50" s="46"/>
      <c r="E50" s="57" t="s">
        <v>51</v>
      </c>
      <c r="F50" s="58">
        <v>2</v>
      </c>
      <c r="G50" s="48"/>
      <c r="H50" s="48">
        <f t="shared" si="0"/>
        <v>0</v>
      </c>
      <c r="I50" s="49"/>
    </row>
    <row r="51" spans="1:9" s="45" customFormat="1" ht="31.2" customHeight="1" x14ac:dyDescent="0.35">
      <c r="A51" s="55">
        <v>33</v>
      </c>
      <c r="B51" s="65" t="s">
        <v>75</v>
      </c>
      <c r="C51" s="65"/>
      <c r="D51" s="46"/>
      <c r="E51" s="57" t="s">
        <v>51</v>
      </c>
      <c r="F51" s="58">
        <v>15</v>
      </c>
      <c r="G51" s="48"/>
      <c r="H51" s="48">
        <f t="shared" ref="H51:H52" si="2">F51*G51</f>
        <v>0</v>
      </c>
      <c r="I51" s="49"/>
    </row>
    <row r="52" spans="1:9" s="45" customFormat="1" ht="37.200000000000003" customHeight="1" x14ac:dyDescent="0.35">
      <c r="A52" s="55">
        <v>34</v>
      </c>
      <c r="B52" s="65" t="s">
        <v>76</v>
      </c>
      <c r="C52" s="65"/>
      <c r="D52" s="46"/>
      <c r="E52" s="57" t="s">
        <v>85</v>
      </c>
      <c r="F52" s="58">
        <v>1</v>
      </c>
      <c r="G52" s="48"/>
      <c r="H52" s="48">
        <f t="shared" si="2"/>
        <v>0</v>
      </c>
      <c r="I52" s="49"/>
    </row>
    <row r="53" spans="1:9" s="45" customFormat="1" ht="31.2" customHeight="1" x14ac:dyDescent="0.35">
      <c r="A53" s="174" t="s">
        <v>87</v>
      </c>
      <c r="B53" s="175"/>
      <c r="C53" s="175"/>
      <c r="D53" s="175"/>
      <c r="E53" s="175"/>
      <c r="F53" s="175"/>
      <c r="G53" s="175"/>
      <c r="H53" s="176"/>
      <c r="I53" s="49"/>
    </row>
    <row r="54" spans="1:9" s="45" customFormat="1" ht="31.2" customHeight="1" x14ac:dyDescent="0.35">
      <c r="A54" s="111" t="s">
        <v>123</v>
      </c>
      <c r="B54" s="112"/>
      <c r="C54" s="112"/>
      <c r="D54" s="112"/>
      <c r="E54" s="112"/>
      <c r="F54" s="112"/>
      <c r="G54" s="112"/>
      <c r="H54" s="113"/>
      <c r="I54" s="49"/>
    </row>
    <row r="55" spans="1:9" s="45" customFormat="1" ht="184.2" customHeight="1" x14ac:dyDescent="0.35">
      <c r="A55" s="55">
        <v>35</v>
      </c>
      <c r="B55" s="66" t="s">
        <v>315</v>
      </c>
      <c r="C55" s="66" t="s">
        <v>122</v>
      </c>
      <c r="D55" s="46"/>
      <c r="E55" s="58" t="s">
        <v>51</v>
      </c>
      <c r="F55" s="58">
        <v>1</v>
      </c>
      <c r="G55" s="48"/>
      <c r="H55" s="48">
        <f t="shared" ref="H55" si="3">F55*G55</f>
        <v>0</v>
      </c>
      <c r="I55" s="50"/>
    </row>
    <row r="56" spans="1:9" s="45" customFormat="1" ht="55.2" customHeight="1" x14ac:dyDescent="0.35">
      <c r="A56" s="55">
        <v>36</v>
      </c>
      <c r="B56" s="66" t="s">
        <v>89</v>
      </c>
      <c r="C56" s="65"/>
      <c r="D56" s="46"/>
      <c r="E56" s="58" t="s">
        <v>125</v>
      </c>
      <c r="F56" s="58">
        <f>3*6*4</f>
        <v>72</v>
      </c>
      <c r="G56" s="48"/>
      <c r="H56" s="48">
        <f t="shared" ref="H56:H87" si="4">F56*G56</f>
        <v>0</v>
      </c>
      <c r="I56" s="50"/>
    </row>
    <row r="57" spans="1:9" s="45" customFormat="1" ht="56.4" customHeight="1" x14ac:dyDescent="0.35">
      <c r="A57" s="55">
        <v>37</v>
      </c>
      <c r="B57" s="66" t="s">
        <v>90</v>
      </c>
      <c r="C57" s="65"/>
      <c r="D57" s="46"/>
      <c r="E57" s="58" t="s">
        <v>125</v>
      </c>
      <c r="F57" s="58">
        <v>3.6</v>
      </c>
      <c r="G57" s="48"/>
      <c r="H57" s="48">
        <f t="shared" si="4"/>
        <v>0</v>
      </c>
      <c r="I57" s="50"/>
    </row>
    <row r="58" spans="1:9" s="45" customFormat="1" ht="34.200000000000003" customHeight="1" x14ac:dyDescent="0.35">
      <c r="A58" s="55">
        <v>38</v>
      </c>
      <c r="B58" s="66" t="s">
        <v>91</v>
      </c>
      <c r="C58" s="65"/>
      <c r="D58" s="46"/>
      <c r="E58" s="58" t="s">
        <v>125</v>
      </c>
      <c r="F58" s="58">
        <v>6</v>
      </c>
      <c r="G58" s="48"/>
      <c r="H58" s="48">
        <f t="shared" si="4"/>
        <v>0</v>
      </c>
      <c r="I58" s="50"/>
    </row>
    <row r="59" spans="1:9" s="45" customFormat="1" ht="34.200000000000003" customHeight="1" x14ac:dyDescent="0.35">
      <c r="A59" s="55">
        <v>39</v>
      </c>
      <c r="B59" s="66" t="s">
        <v>92</v>
      </c>
      <c r="C59" s="65"/>
      <c r="D59" s="46"/>
      <c r="E59" s="58" t="s">
        <v>125</v>
      </c>
      <c r="F59" s="58">
        <f>F58</f>
        <v>6</v>
      </c>
      <c r="G59" s="48"/>
      <c r="H59" s="48">
        <f t="shared" si="4"/>
        <v>0</v>
      </c>
      <c r="I59" s="50"/>
    </row>
    <row r="60" spans="1:9" s="45" customFormat="1" ht="34.200000000000003" customHeight="1" x14ac:dyDescent="0.35">
      <c r="A60" s="55">
        <v>40</v>
      </c>
      <c r="B60" s="66" t="s">
        <v>93</v>
      </c>
      <c r="C60" s="65"/>
      <c r="D60" s="46"/>
      <c r="E60" s="58" t="s">
        <v>126</v>
      </c>
      <c r="F60" s="58">
        <v>18</v>
      </c>
      <c r="G60" s="48"/>
      <c r="H60" s="48">
        <f t="shared" si="4"/>
        <v>0</v>
      </c>
      <c r="I60" s="50"/>
    </row>
    <row r="61" spans="1:9" s="45" customFormat="1" ht="34.200000000000003" customHeight="1" x14ac:dyDescent="0.35">
      <c r="A61" s="55">
        <v>41</v>
      </c>
      <c r="B61" s="66" t="s">
        <v>94</v>
      </c>
      <c r="C61" s="65"/>
      <c r="D61" s="46"/>
      <c r="E61" s="58" t="s">
        <v>127</v>
      </c>
      <c r="F61" s="58">
        <v>110</v>
      </c>
      <c r="G61" s="48"/>
      <c r="H61" s="48">
        <f t="shared" si="4"/>
        <v>0</v>
      </c>
      <c r="I61" s="50"/>
    </row>
    <row r="62" spans="1:9" s="45" customFormat="1" ht="34.200000000000003" customHeight="1" x14ac:dyDescent="0.35">
      <c r="A62" s="55">
        <v>42</v>
      </c>
      <c r="B62" s="66" t="s">
        <v>95</v>
      </c>
      <c r="C62" s="65"/>
      <c r="D62" s="46"/>
      <c r="E62" s="58" t="s">
        <v>127</v>
      </c>
      <c r="F62" s="58">
        <v>110</v>
      </c>
      <c r="G62" s="48"/>
      <c r="H62" s="48">
        <f t="shared" si="4"/>
        <v>0</v>
      </c>
      <c r="I62" s="50"/>
    </row>
    <row r="63" spans="1:9" s="45" customFormat="1" ht="34.200000000000003" customHeight="1" x14ac:dyDescent="0.35">
      <c r="A63" s="55">
        <v>43</v>
      </c>
      <c r="B63" s="66" t="s">
        <v>96</v>
      </c>
      <c r="C63" s="65"/>
      <c r="D63" s="46"/>
      <c r="E63" s="58" t="s">
        <v>125</v>
      </c>
      <c r="F63" s="58">
        <v>3</v>
      </c>
      <c r="G63" s="48"/>
      <c r="H63" s="48">
        <f t="shared" si="4"/>
        <v>0</v>
      </c>
      <c r="I63" s="50"/>
    </row>
    <row r="64" spans="1:9" s="45" customFormat="1" ht="44.4" customHeight="1" x14ac:dyDescent="0.35">
      <c r="A64" s="55">
        <v>44</v>
      </c>
      <c r="B64" s="66" t="s">
        <v>97</v>
      </c>
      <c r="C64" s="65"/>
      <c r="D64" s="46"/>
      <c r="E64" s="58" t="s">
        <v>125</v>
      </c>
      <c r="F64" s="58">
        <v>3</v>
      </c>
      <c r="G64" s="48"/>
      <c r="H64" s="48">
        <f t="shared" si="4"/>
        <v>0</v>
      </c>
      <c r="I64" s="50"/>
    </row>
    <row r="65" spans="1:9" s="45" customFormat="1" ht="34.200000000000003" customHeight="1" x14ac:dyDescent="0.35">
      <c r="A65" s="55">
        <v>45</v>
      </c>
      <c r="B65" s="66" t="s">
        <v>98</v>
      </c>
      <c r="C65" s="65"/>
      <c r="D65" s="46"/>
      <c r="E65" s="58" t="s">
        <v>125</v>
      </c>
      <c r="F65" s="58">
        <v>0.15</v>
      </c>
      <c r="G65" s="48"/>
      <c r="H65" s="48">
        <f t="shared" si="4"/>
        <v>0</v>
      </c>
      <c r="I65" s="50"/>
    </row>
    <row r="66" spans="1:9" s="45" customFormat="1" ht="34.200000000000003" customHeight="1" x14ac:dyDescent="0.35">
      <c r="A66" s="55">
        <v>46</v>
      </c>
      <c r="B66" s="66" t="s">
        <v>316</v>
      </c>
      <c r="C66" s="66" t="s">
        <v>124</v>
      </c>
      <c r="D66" s="46"/>
      <c r="E66" s="58" t="s">
        <v>53</v>
      </c>
      <c r="F66" s="58">
        <v>1</v>
      </c>
      <c r="G66" s="48"/>
      <c r="H66" s="48">
        <f t="shared" si="4"/>
        <v>0</v>
      </c>
      <c r="I66" s="50"/>
    </row>
    <row r="67" spans="1:9" s="45" customFormat="1" ht="36.6" customHeight="1" x14ac:dyDescent="0.35">
      <c r="A67" s="55">
        <v>47</v>
      </c>
      <c r="B67" s="66" t="s">
        <v>99</v>
      </c>
      <c r="C67" s="65"/>
      <c r="D67" s="46"/>
      <c r="E67" s="58" t="s">
        <v>125</v>
      </c>
      <c r="F67" s="58">
        <v>30</v>
      </c>
      <c r="G67" s="48"/>
      <c r="H67" s="48">
        <f t="shared" si="4"/>
        <v>0</v>
      </c>
      <c r="I67" s="50"/>
    </row>
    <row r="68" spans="1:9" s="45" customFormat="1" ht="34.200000000000003" customHeight="1" x14ac:dyDescent="0.35">
      <c r="A68" s="55">
        <v>48</v>
      </c>
      <c r="B68" s="66" t="s">
        <v>100</v>
      </c>
      <c r="C68" s="65"/>
      <c r="D68" s="46"/>
      <c r="E68" s="58" t="s">
        <v>125</v>
      </c>
      <c r="F68" s="58">
        <v>3</v>
      </c>
      <c r="G68" s="48"/>
      <c r="H68" s="48">
        <f t="shared" si="4"/>
        <v>0</v>
      </c>
      <c r="I68" s="50"/>
    </row>
    <row r="69" spans="1:9" s="45" customFormat="1" ht="34.200000000000003" customHeight="1" x14ac:dyDescent="0.35">
      <c r="A69" s="55">
        <v>49</v>
      </c>
      <c r="B69" s="66" t="s">
        <v>101</v>
      </c>
      <c r="C69" s="65"/>
      <c r="D69" s="46"/>
      <c r="E69" s="58" t="s">
        <v>125</v>
      </c>
      <c r="F69" s="58">
        <v>33</v>
      </c>
      <c r="G69" s="48"/>
      <c r="H69" s="48">
        <f t="shared" si="4"/>
        <v>0</v>
      </c>
      <c r="I69" s="50"/>
    </row>
    <row r="70" spans="1:9" s="45" customFormat="1" ht="34.200000000000003" customHeight="1" x14ac:dyDescent="0.35">
      <c r="A70" s="55">
        <v>50</v>
      </c>
      <c r="B70" s="66" t="s">
        <v>102</v>
      </c>
      <c r="C70" s="65"/>
      <c r="D70" s="46"/>
      <c r="E70" s="58" t="s">
        <v>52</v>
      </c>
      <c r="F70" s="58">
        <v>24</v>
      </c>
      <c r="G70" s="48"/>
      <c r="H70" s="48">
        <f t="shared" si="4"/>
        <v>0</v>
      </c>
      <c r="I70" s="50"/>
    </row>
    <row r="71" spans="1:9" s="45" customFormat="1" ht="34.200000000000003" customHeight="1" x14ac:dyDescent="0.35">
      <c r="A71" s="55">
        <v>51</v>
      </c>
      <c r="B71" s="66" t="s">
        <v>103</v>
      </c>
      <c r="C71" s="65"/>
      <c r="D71" s="46"/>
      <c r="E71" s="58" t="s">
        <v>125</v>
      </c>
      <c r="F71" s="58">
        <v>3</v>
      </c>
      <c r="G71" s="48"/>
      <c r="H71" s="48">
        <f t="shared" si="4"/>
        <v>0</v>
      </c>
      <c r="I71" s="50"/>
    </row>
    <row r="72" spans="1:9" s="45" customFormat="1" ht="34.200000000000003" customHeight="1" x14ac:dyDescent="0.35">
      <c r="A72" s="55">
        <v>52</v>
      </c>
      <c r="B72" s="66" t="s">
        <v>104</v>
      </c>
      <c r="C72" s="65"/>
      <c r="D72" s="46"/>
      <c r="E72" s="58" t="s">
        <v>125</v>
      </c>
      <c r="F72" s="58">
        <v>6</v>
      </c>
      <c r="G72" s="48"/>
      <c r="H72" s="48">
        <f t="shared" si="4"/>
        <v>0</v>
      </c>
      <c r="I72" s="50"/>
    </row>
    <row r="73" spans="1:9" s="45" customFormat="1" ht="54" customHeight="1" x14ac:dyDescent="0.35">
      <c r="A73" s="55">
        <v>53</v>
      </c>
      <c r="B73" s="66" t="s">
        <v>105</v>
      </c>
      <c r="C73" s="65"/>
      <c r="D73" s="46"/>
      <c r="E73" s="58" t="s">
        <v>53</v>
      </c>
      <c r="F73" s="58">
        <v>1</v>
      </c>
      <c r="G73" s="48"/>
      <c r="H73" s="48">
        <f t="shared" si="4"/>
        <v>0</v>
      </c>
      <c r="I73" s="50"/>
    </row>
    <row r="74" spans="1:9" s="45" customFormat="1" ht="34.200000000000003" customHeight="1" x14ac:dyDescent="0.35">
      <c r="A74" s="55">
        <v>54</v>
      </c>
      <c r="B74" s="66" t="s">
        <v>106</v>
      </c>
      <c r="C74" s="65"/>
      <c r="D74" s="46"/>
      <c r="E74" s="58" t="s">
        <v>128</v>
      </c>
      <c r="F74" s="58">
        <v>1</v>
      </c>
      <c r="G74" s="48"/>
      <c r="H74" s="48">
        <f t="shared" si="4"/>
        <v>0</v>
      </c>
      <c r="I74" s="50"/>
    </row>
    <row r="75" spans="1:9" s="45" customFormat="1" ht="34.200000000000003" customHeight="1" x14ac:dyDescent="0.35">
      <c r="A75" s="55">
        <v>55</v>
      </c>
      <c r="B75" s="66" t="s">
        <v>107</v>
      </c>
      <c r="C75" s="65"/>
      <c r="D75" s="46"/>
      <c r="E75" s="58" t="s">
        <v>128</v>
      </c>
      <c r="F75" s="58">
        <v>3</v>
      </c>
      <c r="G75" s="48"/>
      <c r="H75" s="48">
        <f t="shared" si="4"/>
        <v>0</v>
      </c>
      <c r="I75" s="50"/>
    </row>
    <row r="76" spans="1:9" s="45" customFormat="1" ht="34.200000000000003" customHeight="1" x14ac:dyDescent="0.35">
      <c r="A76" s="55">
        <v>56</v>
      </c>
      <c r="B76" s="66" t="s">
        <v>108</v>
      </c>
      <c r="C76" s="65"/>
      <c r="D76" s="46"/>
      <c r="E76" s="58" t="s">
        <v>128</v>
      </c>
      <c r="F76" s="58">
        <v>1</v>
      </c>
      <c r="G76" s="48"/>
      <c r="H76" s="48">
        <f t="shared" si="4"/>
        <v>0</v>
      </c>
      <c r="I76" s="50"/>
    </row>
    <row r="77" spans="1:9" s="45" customFormat="1" ht="34.200000000000003" customHeight="1" x14ac:dyDescent="0.35">
      <c r="A77" s="55">
        <v>57</v>
      </c>
      <c r="B77" s="66" t="s">
        <v>109</v>
      </c>
      <c r="C77" s="65"/>
      <c r="D77" s="46"/>
      <c r="E77" s="58" t="s">
        <v>128</v>
      </c>
      <c r="F77" s="58">
        <v>5</v>
      </c>
      <c r="G77" s="48"/>
      <c r="H77" s="48">
        <f t="shared" si="4"/>
        <v>0</v>
      </c>
      <c r="I77" s="50"/>
    </row>
    <row r="78" spans="1:9" s="45" customFormat="1" ht="34.200000000000003" customHeight="1" x14ac:dyDescent="0.35">
      <c r="A78" s="55">
        <v>58</v>
      </c>
      <c r="B78" s="66" t="s">
        <v>110</v>
      </c>
      <c r="C78" s="65"/>
      <c r="D78" s="46"/>
      <c r="E78" s="58" t="s">
        <v>128</v>
      </c>
      <c r="F78" s="58">
        <v>5</v>
      </c>
      <c r="G78" s="48"/>
      <c r="H78" s="48">
        <f t="shared" si="4"/>
        <v>0</v>
      </c>
      <c r="I78" s="50"/>
    </row>
    <row r="79" spans="1:9" s="45" customFormat="1" ht="34.200000000000003" customHeight="1" x14ac:dyDescent="0.35">
      <c r="A79" s="55">
        <v>59</v>
      </c>
      <c r="B79" s="66" t="s">
        <v>111</v>
      </c>
      <c r="C79" s="65"/>
      <c r="D79" s="46"/>
      <c r="E79" s="62" t="s">
        <v>129</v>
      </c>
      <c r="F79" s="58">
        <v>15</v>
      </c>
      <c r="G79" s="48"/>
      <c r="H79" s="48">
        <f t="shared" si="4"/>
        <v>0</v>
      </c>
      <c r="I79" s="50"/>
    </row>
    <row r="80" spans="1:9" s="45" customFormat="1" ht="34.200000000000003" customHeight="1" x14ac:dyDescent="0.35">
      <c r="A80" s="55">
        <v>60</v>
      </c>
      <c r="B80" s="66" t="s">
        <v>112</v>
      </c>
      <c r="C80" s="65"/>
      <c r="D80" s="46"/>
      <c r="E80" s="62" t="s">
        <v>127</v>
      </c>
      <c r="F80" s="62">
        <v>30</v>
      </c>
      <c r="G80" s="48"/>
      <c r="H80" s="48">
        <f t="shared" si="4"/>
        <v>0</v>
      </c>
      <c r="I80" s="50"/>
    </row>
    <row r="81" spans="1:9" s="45" customFormat="1" ht="34.200000000000003" customHeight="1" x14ac:dyDescent="0.35">
      <c r="A81" s="55">
        <v>61</v>
      </c>
      <c r="B81" s="66" t="s">
        <v>113</v>
      </c>
      <c r="C81" s="65"/>
      <c r="D81" s="46"/>
      <c r="E81" s="58" t="s">
        <v>128</v>
      </c>
      <c r="F81" s="58">
        <v>100</v>
      </c>
      <c r="G81" s="48"/>
      <c r="H81" s="48">
        <f t="shared" si="4"/>
        <v>0</v>
      </c>
      <c r="I81" s="50"/>
    </row>
    <row r="82" spans="1:9" s="45" customFormat="1" ht="34.200000000000003" customHeight="1" x14ac:dyDescent="0.35">
      <c r="A82" s="55">
        <v>62</v>
      </c>
      <c r="B82" s="66" t="s">
        <v>114</v>
      </c>
      <c r="C82" s="65"/>
      <c r="D82" s="46"/>
      <c r="E82" s="58" t="s">
        <v>128</v>
      </c>
      <c r="F82" s="58">
        <v>100</v>
      </c>
      <c r="G82" s="48"/>
      <c r="H82" s="48">
        <f t="shared" si="4"/>
        <v>0</v>
      </c>
      <c r="I82" s="50"/>
    </row>
    <row r="83" spans="1:9" s="45" customFormat="1" ht="34.200000000000003" customHeight="1" x14ac:dyDescent="0.35">
      <c r="A83" s="55">
        <v>63</v>
      </c>
      <c r="B83" s="66" t="s">
        <v>115</v>
      </c>
      <c r="C83" s="65"/>
      <c r="D83" s="46"/>
      <c r="E83" s="58" t="s">
        <v>127</v>
      </c>
      <c r="F83" s="58">
        <v>50</v>
      </c>
      <c r="G83" s="48"/>
      <c r="H83" s="48">
        <f t="shared" si="4"/>
        <v>0</v>
      </c>
      <c r="I83" s="50"/>
    </row>
    <row r="84" spans="1:9" s="45" customFormat="1" ht="34.200000000000003" customHeight="1" x14ac:dyDescent="0.35">
      <c r="A84" s="55">
        <v>64</v>
      </c>
      <c r="B84" s="66" t="s">
        <v>116</v>
      </c>
      <c r="C84" s="65"/>
      <c r="D84" s="46"/>
      <c r="E84" s="58" t="s">
        <v>128</v>
      </c>
      <c r="F84" s="58">
        <v>1</v>
      </c>
      <c r="G84" s="48"/>
      <c r="H84" s="48">
        <f t="shared" si="4"/>
        <v>0</v>
      </c>
      <c r="I84" s="50"/>
    </row>
    <row r="85" spans="1:9" s="45" customFormat="1" ht="34.200000000000003" customHeight="1" x14ac:dyDescent="0.35">
      <c r="A85" s="55">
        <v>65</v>
      </c>
      <c r="B85" s="66" t="s">
        <v>117</v>
      </c>
      <c r="C85" s="65"/>
      <c r="D85" s="46"/>
      <c r="E85" s="58" t="s">
        <v>128</v>
      </c>
      <c r="F85" s="58">
        <v>1</v>
      </c>
      <c r="G85" s="48"/>
      <c r="H85" s="48">
        <f t="shared" si="4"/>
        <v>0</v>
      </c>
      <c r="I85" s="50"/>
    </row>
    <row r="86" spans="1:9" s="45" customFormat="1" ht="34.200000000000003" customHeight="1" x14ac:dyDescent="0.35">
      <c r="A86" s="55">
        <v>66</v>
      </c>
      <c r="B86" s="66" t="s">
        <v>118</v>
      </c>
      <c r="C86" s="65"/>
      <c r="D86" s="46"/>
      <c r="E86" s="58" t="s">
        <v>128</v>
      </c>
      <c r="F86" s="58">
        <v>1</v>
      </c>
      <c r="G86" s="48"/>
      <c r="H86" s="48">
        <f t="shared" si="4"/>
        <v>0</v>
      </c>
      <c r="I86" s="50"/>
    </row>
    <row r="87" spans="1:9" s="45" customFormat="1" ht="34.200000000000003" customHeight="1" x14ac:dyDescent="0.35">
      <c r="A87" s="55">
        <v>67</v>
      </c>
      <c r="B87" s="66" t="s">
        <v>119</v>
      </c>
      <c r="C87" s="65"/>
      <c r="D87" s="46"/>
      <c r="E87" s="58" t="s">
        <v>128</v>
      </c>
      <c r="F87" s="58">
        <v>1</v>
      </c>
      <c r="G87" s="48"/>
      <c r="H87" s="48">
        <f t="shared" si="4"/>
        <v>0</v>
      </c>
      <c r="I87" s="50"/>
    </row>
    <row r="88" spans="1:9" s="45" customFormat="1" ht="34.200000000000003" customHeight="1" x14ac:dyDescent="0.35">
      <c r="A88" s="55">
        <v>68</v>
      </c>
      <c r="B88" s="66" t="s">
        <v>120</v>
      </c>
      <c r="C88" s="65"/>
      <c r="D88" s="46"/>
      <c r="E88" s="58" t="s">
        <v>125</v>
      </c>
      <c r="F88" s="58">
        <v>2</v>
      </c>
      <c r="G88" s="48"/>
      <c r="H88" s="48">
        <f t="shared" ref="H88:H89" si="5">F88*G88</f>
        <v>0</v>
      </c>
      <c r="I88" s="50"/>
    </row>
    <row r="89" spans="1:9" s="45" customFormat="1" ht="34.200000000000003" customHeight="1" x14ac:dyDescent="0.35">
      <c r="A89" s="55">
        <v>69</v>
      </c>
      <c r="B89" s="66" t="s">
        <v>121</v>
      </c>
      <c r="C89" s="65"/>
      <c r="D89" s="46"/>
      <c r="E89" s="58" t="s">
        <v>125</v>
      </c>
      <c r="F89" s="58">
        <v>40</v>
      </c>
      <c r="G89" s="48"/>
      <c r="H89" s="48">
        <f t="shared" si="5"/>
        <v>0</v>
      </c>
      <c r="I89" s="50"/>
    </row>
    <row r="90" spans="1:9" s="45" customFormat="1" ht="34.200000000000003" customHeight="1" x14ac:dyDescent="0.35">
      <c r="A90" s="111" t="s">
        <v>130</v>
      </c>
      <c r="B90" s="112"/>
      <c r="C90" s="112"/>
      <c r="D90" s="112"/>
      <c r="E90" s="112"/>
      <c r="F90" s="112"/>
      <c r="G90" s="112"/>
      <c r="H90" s="113"/>
      <c r="I90" s="50"/>
    </row>
    <row r="91" spans="1:9" s="45" customFormat="1" ht="34.200000000000003" customHeight="1" x14ac:dyDescent="0.35">
      <c r="A91" s="55">
        <v>70</v>
      </c>
      <c r="B91" s="66" t="s">
        <v>131</v>
      </c>
      <c r="C91" s="65"/>
      <c r="D91" s="46"/>
      <c r="E91" s="58" t="s">
        <v>125</v>
      </c>
      <c r="F91" s="58">
        <v>45</v>
      </c>
      <c r="G91" s="48"/>
      <c r="H91" s="48">
        <f t="shared" ref="H91:H105" si="6">F91*G91</f>
        <v>0</v>
      </c>
      <c r="I91" s="50"/>
    </row>
    <row r="92" spans="1:9" s="45" customFormat="1" ht="31.2" customHeight="1" x14ac:dyDescent="0.35">
      <c r="A92" s="55">
        <v>71</v>
      </c>
      <c r="B92" s="66" t="s">
        <v>132</v>
      </c>
      <c r="C92" s="65"/>
      <c r="D92" s="46"/>
      <c r="E92" s="58" t="s">
        <v>125</v>
      </c>
      <c r="F92" s="58">
        <v>5</v>
      </c>
      <c r="G92" s="48"/>
      <c r="H92" s="48">
        <f t="shared" si="6"/>
        <v>0</v>
      </c>
      <c r="I92" s="50"/>
    </row>
    <row r="93" spans="1:9" s="45" customFormat="1" ht="34.200000000000003" customHeight="1" x14ac:dyDescent="0.35">
      <c r="A93" s="55">
        <v>72</v>
      </c>
      <c r="B93" s="66" t="s">
        <v>133</v>
      </c>
      <c r="C93" s="65"/>
      <c r="E93" s="58" t="s">
        <v>125</v>
      </c>
      <c r="F93" s="58">
        <f>5</f>
        <v>5</v>
      </c>
      <c r="G93" s="48"/>
      <c r="H93" s="48">
        <f t="shared" si="6"/>
        <v>0</v>
      </c>
      <c r="I93" s="50"/>
    </row>
    <row r="94" spans="1:9" s="45" customFormat="1" ht="34.200000000000003" customHeight="1" x14ac:dyDescent="0.35">
      <c r="A94" s="55">
        <v>73</v>
      </c>
      <c r="B94" s="66" t="s">
        <v>101</v>
      </c>
      <c r="C94" s="65"/>
      <c r="D94" s="46"/>
      <c r="E94" s="57" t="s">
        <v>125</v>
      </c>
      <c r="F94" s="57">
        <v>20</v>
      </c>
      <c r="G94" s="48"/>
      <c r="H94" s="48">
        <f t="shared" si="6"/>
        <v>0</v>
      </c>
      <c r="I94" s="50"/>
    </row>
    <row r="95" spans="1:9" s="45" customFormat="1" ht="34.200000000000003" customHeight="1" x14ac:dyDescent="0.35">
      <c r="A95" s="55">
        <v>74</v>
      </c>
      <c r="B95" s="66" t="s">
        <v>134</v>
      </c>
      <c r="C95" s="65"/>
      <c r="D95" s="46"/>
      <c r="E95" s="58" t="s">
        <v>52</v>
      </c>
      <c r="F95" s="58">
        <v>200</v>
      </c>
      <c r="G95" s="48"/>
      <c r="H95" s="48">
        <f t="shared" si="6"/>
        <v>0</v>
      </c>
      <c r="I95" s="50"/>
    </row>
    <row r="96" spans="1:9" s="45" customFormat="1" ht="34.200000000000003" customHeight="1" x14ac:dyDescent="0.35">
      <c r="A96" s="55">
        <v>75</v>
      </c>
      <c r="B96" s="66" t="s">
        <v>135</v>
      </c>
      <c r="C96" s="65"/>
      <c r="D96" s="46"/>
      <c r="E96" s="58" t="s">
        <v>52</v>
      </c>
      <c r="F96" s="58">
        <v>40</v>
      </c>
      <c r="G96" s="48"/>
      <c r="H96" s="48">
        <f t="shared" si="6"/>
        <v>0</v>
      </c>
      <c r="I96" s="50"/>
    </row>
    <row r="97" spans="1:9" s="45" customFormat="1" ht="34.200000000000003" customHeight="1" x14ac:dyDescent="0.35">
      <c r="A97" s="55">
        <v>76</v>
      </c>
      <c r="B97" s="66" t="s">
        <v>136</v>
      </c>
      <c r="C97" s="65"/>
      <c r="D97" s="46"/>
      <c r="E97" s="58" t="s">
        <v>52</v>
      </c>
      <c r="F97" s="58">
        <v>100</v>
      </c>
      <c r="G97" s="48"/>
      <c r="H97" s="48">
        <f t="shared" si="6"/>
        <v>0</v>
      </c>
      <c r="I97" s="50"/>
    </row>
    <row r="98" spans="1:9" s="45" customFormat="1" ht="34.200000000000003" customHeight="1" x14ac:dyDescent="0.35">
      <c r="A98" s="55">
        <v>77</v>
      </c>
      <c r="B98" s="66" t="s">
        <v>137</v>
      </c>
      <c r="C98" s="65"/>
      <c r="D98" s="46"/>
      <c r="E98" s="57" t="s">
        <v>52</v>
      </c>
      <c r="F98" s="57">
        <v>100</v>
      </c>
      <c r="G98" s="48"/>
      <c r="H98" s="48">
        <f t="shared" si="6"/>
        <v>0</v>
      </c>
      <c r="I98" s="50"/>
    </row>
    <row r="99" spans="1:9" s="45" customFormat="1" ht="34.200000000000003" customHeight="1" x14ac:dyDescent="0.35">
      <c r="A99" s="55">
        <v>78</v>
      </c>
      <c r="B99" s="66" t="s">
        <v>138</v>
      </c>
      <c r="C99" s="65"/>
      <c r="D99" s="46"/>
      <c r="E99" s="57" t="s">
        <v>52</v>
      </c>
      <c r="F99" s="57">
        <v>80</v>
      </c>
      <c r="G99" s="48"/>
      <c r="H99" s="48">
        <f t="shared" si="6"/>
        <v>0</v>
      </c>
      <c r="I99" s="50"/>
    </row>
    <row r="100" spans="1:9" s="45" customFormat="1" ht="34.200000000000003" customHeight="1" x14ac:dyDescent="0.35">
      <c r="A100" s="55">
        <v>79</v>
      </c>
      <c r="B100" s="66" t="s">
        <v>139</v>
      </c>
      <c r="C100" s="65"/>
      <c r="D100" s="46"/>
      <c r="E100" s="57" t="s">
        <v>52</v>
      </c>
      <c r="F100" s="57">
        <v>200</v>
      </c>
      <c r="G100" s="48"/>
      <c r="H100" s="48">
        <f t="shared" si="6"/>
        <v>0</v>
      </c>
      <c r="I100" s="50"/>
    </row>
    <row r="101" spans="1:9" s="45" customFormat="1" ht="34.200000000000003" customHeight="1" x14ac:dyDescent="0.35">
      <c r="A101" s="55">
        <v>80</v>
      </c>
      <c r="B101" s="66" t="s">
        <v>140</v>
      </c>
      <c r="C101" s="65"/>
      <c r="D101" s="46"/>
      <c r="E101" s="57" t="s">
        <v>51</v>
      </c>
      <c r="F101" s="57">
        <f>ROUNDUP(F97/0.12,0)</f>
        <v>834</v>
      </c>
      <c r="G101" s="48"/>
      <c r="H101" s="48">
        <f t="shared" si="6"/>
        <v>0</v>
      </c>
      <c r="I101" s="50"/>
    </row>
    <row r="102" spans="1:9" s="45" customFormat="1" ht="34.200000000000003" customHeight="1" x14ac:dyDescent="0.35">
      <c r="A102" s="55">
        <v>81</v>
      </c>
      <c r="B102" s="66" t="s">
        <v>141</v>
      </c>
      <c r="C102" s="65"/>
      <c r="D102" s="46"/>
      <c r="E102" s="57" t="s">
        <v>51</v>
      </c>
      <c r="F102" s="57">
        <f>F101</f>
        <v>834</v>
      </c>
      <c r="G102" s="48"/>
      <c r="H102" s="48">
        <f t="shared" si="6"/>
        <v>0</v>
      </c>
      <c r="I102" s="50"/>
    </row>
    <row r="103" spans="1:9" s="45" customFormat="1" ht="34.200000000000003" customHeight="1" x14ac:dyDescent="0.35">
      <c r="A103" s="55">
        <v>82</v>
      </c>
      <c r="B103" s="66" t="s">
        <v>142</v>
      </c>
      <c r="C103" s="65"/>
      <c r="D103" s="46"/>
      <c r="E103" s="57" t="s">
        <v>52</v>
      </c>
      <c r="F103" s="57">
        <v>100</v>
      </c>
      <c r="G103" s="48"/>
      <c r="H103" s="48">
        <f t="shared" si="6"/>
        <v>0</v>
      </c>
      <c r="I103" s="50"/>
    </row>
    <row r="104" spans="1:9" s="45" customFormat="1" ht="34.200000000000003" customHeight="1" x14ac:dyDescent="0.35">
      <c r="A104" s="55">
        <v>83</v>
      </c>
      <c r="B104" s="66" t="s">
        <v>143</v>
      </c>
      <c r="C104" s="65"/>
      <c r="D104" s="46"/>
      <c r="E104" s="57" t="s">
        <v>125</v>
      </c>
      <c r="F104" s="57">
        <v>15</v>
      </c>
      <c r="G104" s="48"/>
      <c r="H104" s="48">
        <f t="shared" si="6"/>
        <v>0</v>
      </c>
      <c r="I104" s="50"/>
    </row>
    <row r="105" spans="1:9" s="45" customFormat="1" ht="34.200000000000003" customHeight="1" x14ac:dyDescent="0.35">
      <c r="A105" s="55">
        <v>84</v>
      </c>
      <c r="B105" s="66" t="s">
        <v>144</v>
      </c>
      <c r="C105" s="65"/>
      <c r="D105" s="46"/>
      <c r="E105" s="57" t="s">
        <v>125</v>
      </c>
      <c r="F105" s="57">
        <v>10</v>
      </c>
      <c r="G105" s="48"/>
      <c r="H105" s="48">
        <f t="shared" si="6"/>
        <v>0</v>
      </c>
      <c r="I105" s="50"/>
    </row>
    <row r="106" spans="1:9" s="45" customFormat="1" ht="34.200000000000003" customHeight="1" x14ac:dyDescent="0.35">
      <c r="A106" s="55">
        <v>85</v>
      </c>
      <c r="B106" s="66" t="s">
        <v>92</v>
      </c>
      <c r="C106" s="65"/>
      <c r="D106" s="46"/>
      <c r="E106" s="57" t="s">
        <v>125</v>
      </c>
      <c r="F106" s="57">
        <v>10</v>
      </c>
      <c r="G106" s="48"/>
      <c r="H106" s="48">
        <f t="shared" ref="H106:H108" si="7">F106*G106</f>
        <v>0</v>
      </c>
      <c r="I106" s="50"/>
    </row>
    <row r="107" spans="1:9" s="45" customFormat="1" ht="34.200000000000003" customHeight="1" x14ac:dyDescent="0.35">
      <c r="A107" s="55">
        <v>86</v>
      </c>
      <c r="B107" s="66" t="s">
        <v>145</v>
      </c>
      <c r="C107" s="65"/>
      <c r="D107" s="46"/>
      <c r="E107" s="57" t="s">
        <v>126</v>
      </c>
      <c r="F107" s="57">
        <v>5</v>
      </c>
      <c r="G107" s="48"/>
      <c r="H107" s="48">
        <f t="shared" si="7"/>
        <v>0</v>
      </c>
      <c r="I107" s="50"/>
    </row>
    <row r="108" spans="1:9" s="45" customFormat="1" ht="34.200000000000003" customHeight="1" x14ac:dyDescent="0.35">
      <c r="A108" s="55">
        <v>87</v>
      </c>
      <c r="B108" s="66" t="s">
        <v>146</v>
      </c>
      <c r="C108" s="65"/>
      <c r="D108" s="46"/>
      <c r="E108" s="57" t="s">
        <v>126</v>
      </c>
      <c r="F108" s="57">
        <v>5</v>
      </c>
      <c r="G108" s="48"/>
      <c r="H108" s="48">
        <f t="shared" si="7"/>
        <v>0</v>
      </c>
      <c r="I108" s="50"/>
    </row>
    <row r="109" spans="1:9" s="45" customFormat="1" ht="34.200000000000003" customHeight="1" x14ac:dyDescent="0.35">
      <c r="A109" s="111" t="s">
        <v>147</v>
      </c>
      <c r="B109" s="112"/>
      <c r="C109" s="112"/>
      <c r="D109" s="112"/>
      <c r="E109" s="112"/>
      <c r="F109" s="112"/>
      <c r="G109" s="112"/>
      <c r="H109" s="113"/>
      <c r="I109" s="50"/>
    </row>
    <row r="110" spans="1:9" s="45" customFormat="1" ht="34.200000000000003" customHeight="1" x14ac:dyDescent="0.35">
      <c r="A110" s="55">
        <v>88</v>
      </c>
      <c r="B110" s="66" t="s">
        <v>148</v>
      </c>
      <c r="C110" s="65"/>
      <c r="D110" s="46"/>
      <c r="E110" s="58" t="s">
        <v>51</v>
      </c>
      <c r="F110" s="58">
        <v>1</v>
      </c>
      <c r="G110" s="48"/>
      <c r="H110" s="48">
        <f t="shared" ref="H110" si="8">F110*G110</f>
        <v>0</v>
      </c>
      <c r="I110" s="50"/>
    </row>
    <row r="111" spans="1:9" s="45" customFormat="1" ht="34.200000000000003" customHeight="1" x14ac:dyDescent="0.35">
      <c r="A111" s="55">
        <v>89</v>
      </c>
      <c r="B111" s="66" t="s">
        <v>149</v>
      </c>
      <c r="C111" s="65"/>
      <c r="D111" s="46"/>
      <c r="E111" s="58" t="s">
        <v>51</v>
      </c>
      <c r="F111" s="58">
        <v>1</v>
      </c>
      <c r="G111" s="48"/>
      <c r="H111" s="48">
        <f t="shared" ref="H111:H163" si="9">F111*G111</f>
        <v>0</v>
      </c>
      <c r="I111" s="50"/>
    </row>
    <row r="112" spans="1:9" s="45" customFormat="1" ht="34.200000000000003" customHeight="1" x14ac:dyDescent="0.35">
      <c r="A112" s="55">
        <v>90</v>
      </c>
      <c r="B112" s="66" t="s">
        <v>150</v>
      </c>
      <c r="C112" s="65"/>
      <c r="D112" s="46"/>
      <c r="E112" s="58" t="s">
        <v>51</v>
      </c>
      <c r="F112" s="58">
        <v>4</v>
      </c>
      <c r="G112" s="48"/>
      <c r="H112" s="48">
        <f t="shared" si="9"/>
        <v>0</v>
      </c>
      <c r="I112" s="50"/>
    </row>
    <row r="113" spans="1:9" s="45" customFormat="1" ht="34.200000000000003" customHeight="1" x14ac:dyDescent="0.35">
      <c r="A113" s="55">
        <v>91</v>
      </c>
      <c r="B113" s="66" t="s">
        <v>151</v>
      </c>
      <c r="C113" s="65"/>
      <c r="D113" s="46"/>
      <c r="E113" s="58" t="s">
        <v>51</v>
      </c>
      <c r="F113" s="58">
        <v>1</v>
      </c>
      <c r="G113" s="48"/>
      <c r="H113" s="48">
        <f t="shared" si="9"/>
        <v>0</v>
      </c>
      <c r="I113" s="50"/>
    </row>
    <row r="114" spans="1:9" s="45" customFormat="1" ht="34.200000000000003" customHeight="1" x14ac:dyDescent="0.35">
      <c r="A114" s="55">
        <v>92</v>
      </c>
      <c r="B114" s="66" t="s">
        <v>152</v>
      </c>
      <c r="C114" s="65"/>
      <c r="D114" s="46"/>
      <c r="E114" s="58" t="s">
        <v>51</v>
      </c>
      <c r="F114" s="58">
        <v>1</v>
      </c>
      <c r="G114" s="48"/>
      <c r="H114" s="48">
        <f t="shared" si="9"/>
        <v>0</v>
      </c>
      <c r="I114" s="50"/>
    </row>
    <row r="115" spans="1:9" s="45" customFormat="1" ht="34.200000000000003" customHeight="1" x14ac:dyDescent="0.35">
      <c r="A115" s="55">
        <v>93</v>
      </c>
      <c r="B115" s="66" t="s">
        <v>153</v>
      </c>
      <c r="C115" s="65"/>
      <c r="D115" s="46"/>
      <c r="E115" s="58" t="s">
        <v>52</v>
      </c>
      <c r="F115" s="58">
        <v>5</v>
      </c>
      <c r="G115" s="48"/>
      <c r="H115" s="48">
        <f t="shared" si="9"/>
        <v>0</v>
      </c>
      <c r="I115" s="50"/>
    </row>
    <row r="116" spans="1:9" s="45" customFormat="1" ht="34.200000000000003" customHeight="1" x14ac:dyDescent="0.35">
      <c r="A116" s="55">
        <v>94</v>
      </c>
      <c r="B116" s="66" t="s">
        <v>154</v>
      </c>
      <c r="C116" s="65"/>
      <c r="D116" s="46"/>
      <c r="E116" s="58" t="s">
        <v>52</v>
      </c>
      <c r="F116" s="58">
        <v>5</v>
      </c>
      <c r="G116" s="48"/>
      <c r="H116" s="48">
        <f t="shared" si="9"/>
        <v>0</v>
      </c>
      <c r="I116" s="50"/>
    </row>
    <row r="117" spans="1:9" s="45" customFormat="1" ht="34.200000000000003" customHeight="1" x14ac:dyDescent="0.35">
      <c r="A117" s="55">
        <v>95</v>
      </c>
      <c r="B117" s="66" t="s">
        <v>155</v>
      </c>
      <c r="C117" s="65"/>
      <c r="D117" s="46"/>
      <c r="E117" s="58" t="s">
        <v>52</v>
      </c>
      <c r="F117" s="58">
        <v>5</v>
      </c>
      <c r="G117" s="48"/>
      <c r="H117" s="48">
        <f t="shared" si="9"/>
        <v>0</v>
      </c>
      <c r="I117" s="50"/>
    </row>
    <row r="118" spans="1:9" s="45" customFormat="1" ht="34.200000000000003" customHeight="1" x14ac:dyDescent="0.35">
      <c r="A118" s="55">
        <v>96</v>
      </c>
      <c r="B118" s="66" t="s">
        <v>156</v>
      </c>
      <c r="C118" s="65"/>
      <c r="D118" s="46"/>
      <c r="E118" s="58" t="s">
        <v>51</v>
      </c>
      <c r="F118" s="58">
        <v>1</v>
      </c>
      <c r="G118" s="48"/>
      <c r="H118" s="48">
        <f t="shared" si="9"/>
        <v>0</v>
      </c>
      <c r="I118" s="50"/>
    </row>
    <row r="119" spans="1:9" s="45" customFormat="1" ht="34.200000000000003" customHeight="1" x14ac:dyDescent="0.35">
      <c r="A119" s="55">
        <v>97</v>
      </c>
      <c r="B119" s="66" t="s">
        <v>157</v>
      </c>
      <c r="C119" s="65"/>
      <c r="D119" s="46"/>
      <c r="E119" s="58" t="s">
        <v>51</v>
      </c>
      <c r="F119" s="58">
        <v>1</v>
      </c>
      <c r="G119" s="48"/>
      <c r="H119" s="48">
        <f t="shared" si="9"/>
        <v>0</v>
      </c>
      <c r="I119" s="50"/>
    </row>
    <row r="120" spans="1:9" s="45" customFormat="1" ht="34.200000000000003" customHeight="1" x14ac:dyDescent="0.35">
      <c r="A120" s="55">
        <v>98</v>
      </c>
      <c r="B120" s="66" t="s">
        <v>158</v>
      </c>
      <c r="C120" s="65"/>
      <c r="D120" s="46"/>
      <c r="E120" s="58" t="s">
        <v>51</v>
      </c>
      <c r="F120" s="58">
        <v>1</v>
      </c>
      <c r="G120" s="48"/>
      <c r="H120" s="48">
        <f t="shared" si="9"/>
        <v>0</v>
      </c>
      <c r="I120" s="50"/>
    </row>
    <row r="121" spans="1:9" s="45" customFormat="1" ht="34.200000000000003" customHeight="1" x14ac:dyDescent="0.35">
      <c r="A121" s="55">
        <v>99</v>
      </c>
      <c r="B121" s="66" t="s">
        <v>159</v>
      </c>
      <c r="C121" s="65"/>
      <c r="D121" s="46"/>
      <c r="E121" s="58" t="s">
        <v>51</v>
      </c>
      <c r="F121" s="58">
        <v>1</v>
      </c>
      <c r="G121" s="48"/>
      <c r="H121" s="48">
        <f t="shared" si="9"/>
        <v>0</v>
      </c>
      <c r="I121" s="50"/>
    </row>
    <row r="122" spans="1:9" s="45" customFormat="1" ht="34.200000000000003" customHeight="1" x14ac:dyDescent="0.35">
      <c r="A122" s="55">
        <v>100</v>
      </c>
      <c r="B122" s="66" t="s">
        <v>160</v>
      </c>
      <c r="C122" s="65"/>
      <c r="D122" s="46"/>
      <c r="E122" s="58" t="s">
        <v>51</v>
      </c>
      <c r="F122" s="58">
        <v>1</v>
      </c>
      <c r="G122" s="48"/>
      <c r="H122" s="48">
        <f t="shared" si="9"/>
        <v>0</v>
      </c>
      <c r="I122" s="50"/>
    </row>
    <row r="123" spans="1:9" s="45" customFormat="1" ht="34.200000000000003" customHeight="1" x14ac:dyDescent="0.35">
      <c r="A123" s="55">
        <v>101</v>
      </c>
      <c r="B123" s="66" t="s">
        <v>161</v>
      </c>
      <c r="C123" s="65"/>
      <c r="D123" s="46"/>
      <c r="E123" s="58" t="s">
        <v>51</v>
      </c>
      <c r="F123" s="58">
        <v>1</v>
      </c>
      <c r="G123" s="48"/>
      <c r="H123" s="48">
        <f t="shared" si="9"/>
        <v>0</v>
      </c>
      <c r="I123" s="50"/>
    </row>
    <row r="124" spans="1:9" s="45" customFormat="1" ht="34.200000000000003" customHeight="1" x14ac:dyDescent="0.35">
      <c r="A124" s="55">
        <v>102</v>
      </c>
      <c r="B124" s="66" t="s">
        <v>162</v>
      </c>
      <c r="C124" s="65"/>
      <c r="D124" s="46"/>
      <c r="E124" s="58" t="s">
        <v>51</v>
      </c>
      <c r="F124" s="58">
        <v>3</v>
      </c>
      <c r="G124" s="48"/>
      <c r="H124" s="48">
        <f t="shared" si="9"/>
        <v>0</v>
      </c>
      <c r="I124" s="50"/>
    </row>
    <row r="125" spans="1:9" s="45" customFormat="1" ht="34.200000000000003" customHeight="1" x14ac:dyDescent="0.35">
      <c r="A125" s="55">
        <v>103</v>
      </c>
      <c r="B125" s="66" t="s">
        <v>163</v>
      </c>
      <c r="C125" s="65"/>
      <c r="D125" s="46"/>
      <c r="E125" s="58" t="s">
        <v>51</v>
      </c>
      <c r="F125" s="58">
        <v>2</v>
      </c>
      <c r="G125" s="48"/>
      <c r="H125" s="48">
        <f t="shared" si="9"/>
        <v>0</v>
      </c>
      <c r="I125" s="50"/>
    </row>
    <row r="126" spans="1:9" s="45" customFormat="1" ht="34.200000000000003" customHeight="1" x14ac:dyDescent="0.35">
      <c r="A126" s="55">
        <v>104</v>
      </c>
      <c r="B126" s="66" t="s">
        <v>164</v>
      </c>
      <c r="C126" s="65"/>
      <c r="D126" s="46"/>
      <c r="E126" s="58" t="s">
        <v>51</v>
      </c>
      <c r="F126" s="58">
        <v>1</v>
      </c>
      <c r="G126" s="48"/>
      <c r="H126" s="48">
        <f t="shared" si="9"/>
        <v>0</v>
      </c>
      <c r="I126" s="50"/>
    </row>
    <row r="127" spans="1:9" s="45" customFormat="1" ht="34.200000000000003" customHeight="1" x14ac:dyDescent="0.35">
      <c r="A127" s="55">
        <v>105</v>
      </c>
      <c r="B127" s="66" t="s">
        <v>165</v>
      </c>
      <c r="C127" s="65"/>
      <c r="D127" s="46"/>
      <c r="E127" s="58" t="s">
        <v>51</v>
      </c>
      <c r="F127" s="58">
        <v>2</v>
      </c>
      <c r="G127" s="48"/>
      <c r="H127" s="48">
        <f t="shared" si="9"/>
        <v>0</v>
      </c>
      <c r="I127" s="50"/>
    </row>
    <row r="128" spans="1:9" s="45" customFormat="1" ht="34.200000000000003" customHeight="1" x14ac:dyDescent="0.35">
      <c r="A128" s="55">
        <v>106</v>
      </c>
      <c r="B128" s="66" t="s">
        <v>166</v>
      </c>
      <c r="C128" s="65"/>
      <c r="D128" s="46"/>
      <c r="E128" s="58" t="s">
        <v>51</v>
      </c>
      <c r="F128" s="58">
        <v>1</v>
      </c>
      <c r="G128" s="48"/>
      <c r="H128" s="48">
        <f t="shared" si="9"/>
        <v>0</v>
      </c>
      <c r="I128" s="50"/>
    </row>
    <row r="129" spans="1:9" s="45" customFormat="1" ht="34.200000000000003" customHeight="1" x14ac:dyDescent="0.35">
      <c r="A129" s="55">
        <v>107</v>
      </c>
      <c r="B129" s="66" t="s">
        <v>120</v>
      </c>
      <c r="C129" s="65"/>
      <c r="D129" s="46"/>
      <c r="E129" s="58" t="s">
        <v>125</v>
      </c>
      <c r="F129" s="58">
        <v>1</v>
      </c>
      <c r="G129" s="48"/>
      <c r="H129" s="48">
        <f t="shared" si="9"/>
        <v>0</v>
      </c>
      <c r="I129" s="50"/>
    </row>
    <row r="130" spans="1:9" s="45" customFormat="1" ht="34.200000000000003" customHeight="1" x14ac:dyDescent="0.35">
      <c r="A130" s="55">
        <v>108</v>
      </c>
      <c r="B130" s="66" t="s">
        <v>121</v>
      </c>
      <c r="C130" s="65"/>
      <c r="D130" s="46"/>
      <c r="E130" s="58" t="s">
        <v>125</v>
      </c>
      <c r="F130" s="58">
        <v>40</v>
      </c>
      <c r="G130" s="48"/>
      <c r="H130" s="48">
        <f t="shared" si="9"/>
        <v>0</v>
      </c>
      <c r="I130" s="50"/>
    </row>
    <row r="131" spans="1:9" s="45" customFormat="1" ht="34.200000000000003" customHeight="1" x14ac:dyDescent="0.35">
      <c r="A131" s="55">
        <v>109</v>
      </c>
      <c r="B131" s="66" t="s">
        <v>167</v>
      </c>
      <c r="C131" s="65"/>
      <c r="D131" s="46"/>
      <c r="E131" s="58" t="s">
        <v>53</v>
      </c>
      <c r="F131" s="58">
        <v>2</v>
      </c>
      <c r="G131" s="48"/>
      <c r="H131" s="48">
        <f t="shared" si="9"/>
        <v>0</v>
      </c>
      <c r="I131" s="50"/>
    </row>
    <row r="132" spans="1:9" s="45" customFormat="1" ht="34.200000000000003" customHeight="1" x14ac:dyDescent="0.35">
      <c r="A132" s="55">
        <v>110</v>
      </c>
      <c r="B132" s="66" t="s">
        <v>168</v>
      </c>
      <c r="C132" s="65"/>
      <c r="D132" s="46"/>
      <c r="E132" s="58" t="s">
        <v>52</v>
      </c>
      <c r="F132" s="58">
        <v>200</v>
      </c>
      <c r="G132" s="48"/>
      <c r="H132" s="48">
        <f t="shared" si="9"/>
        <v>0</v>
      </c>
      <c r="I132" s="50"/>
    </row>
    <row r="133" spans="1:9" s="45" customFormat="1" ht="34.200000000000003" customHeight="1" x14ac:dyDescent="0.35">
      <c r="A133" s="55">
        <v>111</v>
      </c>
      <c r="B133" s="66" t="s">
        <v>169</v>
      </c>
      <c r="C133" s="65"/>
      <c r="D133" s="46"/>
      <c r="E133" s="58" t="s">
        <v>51</v>
      </c>
      <c r="F133" s="58">
        <v>3</v>
      </c>
      <c r="G133" s="48"/>
      <c r="H133" s="48">
        <f t="shared" si="9"/>
        <v>0</v>
      </c>
      <c r="I133" s="50"/>
    </row>
    <row r="134" spans="1:9" s="45" customFormat="1" ht="34.200000000000003" customHeight="1" x14ac:dyDescent="0.35">
      <c r="A134" s="55">
        <v>112</v>
      </c>
      <c r="B134" s="66" t="s">
        <v>170</v>
      </c>
      <c r="C134" s="65"/>
      <c r="D134" s="46"/>
      <c r="E134" s="58" t="s">
        <v>51</v>
      </c>
      <c r="F134" s="58">
        <v>1</v>
      </c>
      <c r="G134" s="48"/>
      <c r="H134" s="48">
        <f t="shared" si="9"/>
        <v>0</v>
      </c>
      <c r="I134" s="50"/>
    </row>
    <row r="135" spans="1:9" s="45" customFormat="1" ht="34.200000000000003" customHeight="1" x14ac:dyDescent="0.35">
      <c r="A135" s="55">
        <v>113</v>
      </c>
      <c r="B135" s="66" t="s">
        <v>171</v>
      </c>
      <c r="C135" s="65"/>
      <c r="D135" s="46"/>
      <c r="E135" s="58" t="s">
        <v>51</v>
      </c>
      <c r="F135" s="58">
        <v>1</v>
      </c>
      <c r="G135" s="48"/>
      <c r="H135" s="48">
        <f t="shared" si="9"/>
        <v>0</v>
      </c>
      <c r="I135" s="50"/>
    </row>
    <row r="136" spans="1:9" s="45" customFormat="1" ht="34.200000000000003" customHeight="1" x14ac:dyDescent="0.35">
      <c r="A136" s="55">
        <v>114</v>
      </c>
      <c r="B136" s="66" t="s">
        <v>172</v>
      </c>
      <c r="C136" s="65"/>
      <c r="D136" s="46"/>
      <c r="E136" s="58" t="s">
        <v>51</v>
      </c>
      <c r="F136" s="58">
        <v>5</v>
      </c>
      <c r="G136" s="48"/>
      <c r="H136" s="48">
        <f t="shared" si="9"/>
        <v>0</v>
      </c>
      <c r="I136" s="50"/>
    </row>
    <row r="137" spans="1:9" s="45" customFormat="1" ht="34.200000000000003" customHeight="1" x14ac:dyDescent="0.35">
      <c r="A137" s="55">
        <v>115</v>
      </c>
      <c r="B137" s="66" t="s">
        <v>173</v>
      </c>
      <c r="C137" s="65"/>
      <c r="D137" s="46"/>
      <c r="E137" s="58" t="s">
        <v>51</v>
      </c>
      <c r="F137" s="58">
        <v>2</v>
      </c>
      <c r="G137" s="48"/>
      <c r="H137" s="48">
        <f t="shared" si="9"/>
        <v>0</v>
      </c>
      <c r="I137" s="50"/>
    </row>
    <row r="138" spans="1:9" s="45" customFormat="1" ht="34.200000000000003" customHeight="1" x14ac:dyDescent="0.35">
      <c r="A138" s="55">
        <v>116</v>
      </c>
      <c r="B138" s="66" t="s">
        <v>174</v>
      </c>
      <c r="C138" s="65"/>
      <c r="D138" s="46"/>
      <c r="E138" s="58" t="s">
        <v>51</v>
      </c>
      <c r="F138" s="58">
        <v>2</v>
      </c>
      <c r="G138" s="48"/>
      <c r="H138" s="48">
        <f t="shared" si="9"/>
        <v>0</v>
      </c>
      <c r="I138" s="50"/>
    </row>
    <row r="139" spans="1:9" s="45" customFormat="1" ht="34.200000000000003" customHeight="1" x14ac:dyDescent="0.35">
      <c r="A139" s="55">
        <v>117</v>
      </c>
      <c r="B139" s="66" t="s">
        <v>175</v>
      </c>
      <c r="C139" s="65"/>
      <c r="D139" s="46"/>
      <c r="E139" s="58" t="s">
        <v>51</v>
      </c>
      <c r="F139" s="58">
        <v>2</v>
      </c>
      <c r="G139" s="48"/>
      <c r="H139" s="48">
        <f t="shared" si="9"/>
        <v>0</v>
      </c>
      <c r="I139" s="50"/>
    </row>
    <row r="140" spans="1:9" s="45" customFormat="1" ht="34.200000000000003" customHeight="1" x14ac:dyDescent="0.35">
      <c r="A140" s="55">
        <v>118</v>
      </c>
      <c r="B140" s="66" t="s">
        <v>176</v>
      </c>
      <c r="C140" s="65"/>
      <c r="D140" s="46"/>
      <c r="E140" s="58" t="s">
        <v>51</v>
      </c>
      <c r="F140" s="58">
        <v>1</v>
      </c>
      <c r="G140" s="48"/>
      <c r="H140" s="48">
        <f t="shared" si="9"/>
        <v>0</v>
      </c>
      <c r="I140" s="50"/>
    </row>
    <row r="141" spans="1:9" s="45" customFormat="1" ht="34.200000000000003" customHeight="1" x14ac:dyDescent="0.35">
      <c r="A141" s="55">
        <v>119</v>
      </c>
      <c r="B141" s="66" t="s">
        <v>177</v>
      </c>
      <c r="C141" s="65"/>
      <c r="D141" s="46"/>
      <c r="E141" s="58" t="s">
        <v>52</v>
      </c>
      <c r="F141" s="58">
        <v>15</v>
      </c>
      <c r="G141" s="48"/>
      <c r="H141" s="48">
        <f t="shared" si="9"/>
        <v>0</v>
      </c>
      <c r="I141" s="50"/>
    </row>
    <row r="142" spans="1:9" s="45" customFormat="1" ht="34.200000000000003" customHeight="1" x14ac:dyDescent="0.35">
      <c r="A142" s="55">
        <v>120</v>
      </c>
      <c r="B142" s="66" t="s">
        <v>178</v>
      </c>
      <c r="C142" s="65"/>
      <c r="D142" s="46"/>
      <c r="E142" s="58" t="s">
        <v>51</v>
      </c>
      <c r="F142" s="58">
        <v>2</v>
      </c>
      <c r="G142" s="48"/>
      <c r="H142" s="48">
        <f t="shared" si="9"/>
        <v>0</v>
      </c>
      <c r="I142" s="50"/>
    </row>
    <row r="143" spans="1:9" s="45" customFormat="1" ht="34.200000000000003" customHeight="1" x14ac:dyDescent="0.35">
      <c r="A143" s="55">
        <v>121</v>
      </c>
      <c r="B143" s="66" t="s">
        <v>179</v>
      </c>
      <c r="C143" s="65"/>
      <c r="D143" s="46"/>
      <c r="E143" s="58" t="s">
        <v>51</v>
      </c>
      <c r="F143" s="58">
        <v>1</v>
      </c>
      <c r="G143" s="48"/>
      <c r="H143" s="48">
        <f t="shared" si="9"/>
        <v>0</v>
      </c>
      <c r="I143" s="50"/>
    </row>
    <row r="144" spans="1:9" s="45" customFormat="1" ht="42" customHeight="1" x14ac:dyDescent="0.35">
      <c r="A144" s="55">
        <v>122</v>
      </c>
      <c r="B144" s="66" t="s">
        <v>180</v>
      </c>
      <c r="C144" s="65"/>
      <c r="D144" s="46"/>
      <c r="E144" s="58" t="s">
        <v>51</v>
      </c>
      <c r="F144" s="58">
        <v>20</v>
      </c>
      <c r="G144" s="48"/>
      <c r="H144" s="48">
        <f t="shared" si="9"/>
        <v>0</v>
      </c>
      <c r="I144" s="50"/>
    </row>
    <row r="145" spans="1:9" s="45" customFormat="1" ht="34.200000000000003" customHeight="1" x14ac:dyDescent="0.35">
      <c r="A145" s="55">
        <v>123</v>
      </c>
      <c r="B145" s="66" t="s">
        <v>181</v>
      </c>
      <c r="C145" s="65"/>
      <c r="D145" s="46"/>
      <c r="E145" s="58" t="s">
        <v>126</v>
      </c>
      <c r="F145" s="58">
        <v>15</v>
      </c>
      <c r="G145" s="48"/>
      <c r="H145" s="48">
        <f t="shared" si="9"/>
        <v>0</v>
      </c>
      <c r="I145" s="50"/>
    </row>
    <row r="146" spans="1:9" s="45" customFormat="1" ht="34.200000000000003" customHeight="1" x14ac:dyDescent="0.35">
      <c r="A146" s="55">
        <v>124</v>
      </c>
      <c r="B146" s="66" t="s">
        <v>182</v>
      </c>
      <c r="C146" s="65"/>
      <c r="D146" s="46"/>
      <c r="E146" s="58" t="s">
        <v>127</v>
      </c>
      <c r="F146" s="58">
        <v>15</v>
      </c>
      <c r="G146" s="48"/>
      <c r="H146" s="48">
        <f t="shared" si="9"/>
        <v>0</v>
      </c>
      <c r="I146" s="50"/>
    </row>
    <row r="147" spans="1:9" s="45" customFormat="1" ht="34.200000000000003" customHeight="1" x14ac:dyDescent="0.35">
      <c r="A147" s="55">
        <v>125</v>
      </c>
      <c r="B147" s="66" t="s">
        <v>183</v>
      </c>
      <c r="C147" s="65"/>
      <c r="D147" s="46"/>
      <c r="E147" s="58" t="s">
        <v>52</v>
      </c>
      <c r="F147" s="58">
        <v>6</v>
      </c>
      <c r="G147" s="48"/>
      <c r="H147" s="48">
        <f t="shared" si="9"/>
        <v>0</v>
      </c>
      <c r="I147" s="50"/>
    </row>
    <row r="148" spans="1:9" s="45" customFormat="1" ht="34.200000000000003" customHeight="1" x14ac:dyDescent="0.35">
      <c r="A148" s="55">
        <v>126</v>
      </c>
      <c r="B148" s="66" t="s">
        <v>184</v>
      </c>
      <c r="C148" s="65"/>
      <c r="D148" s="46"/>
      <c r="E148" s="58" t="s">
        <v>51</v>
      </c>
      <c r="F148" s="58">
        <v>2</v>
      </c>
      <c r="G148" s="48"/>
      <c r="H148" s="48">
        <f t="shared" si="9"/>
        <v>0</v>
      </c>
      <c r="I148" s="50"/>
    </row>
    <row r="149" spans="1:9" s="45" customFormat="1" ht="34.200000000000003" customHeight="1" x14ac:dyDescent="0.35">
      <c r="A149" s="55">
        <v>127</v>
      </c>
      <c r="B149" s="66" t="s">
        <v>185</v>
      </c>
      <c r="C149" s="65"/>
      <c r="D149" s="46"/>
      <c r="E149" s="58" t="s">
        <v>51</v>
      </c>
      <c r="F149" s="58">
        <v>1</v>
      </c>
      <c r="G149" s="48"/>
      <c r="H149" s="48">
        <f t="shared" si="9"/>
        <v>0</v>
      </c>
      <c r="I149" s="50"/>
    </row>
    <row r="150" spans="1:9" s="45" customFormat="1" ht="34.200000000000003" customHeight="1" x14ac:dyDescent="0.35">
      <c r="A150" s="55">
        <v>128</v>
      </c>
      <c r="B150" s="66" t="s">
        <v>186</v>
      </c>
      <c r="C150" s="65"/>
      <c r="D150" s="46"/>
      <c r="E150" s="58" t="s">
        <v>51</v>
      </c>
      <c r="F150" s="58">
        <v>1</v>
      </c>
      <c r="G150" s="48"/>
      <c r="H150" s="48">
        <f t="shared" si="9"/>
        <v>0</v>
      </c>
      <c r="I150" s="50"/>
    </row>
    <row r="151" spans="1:9" s="45" customFormat="1" ht="34.200000000000003" customHeight="1" x14ac:dyDescent="0.35">
      <c r="A151" s="55">
        <v>129</v>
      </c>
      <c r="B151" s="66" t="s">
        <v>187</v>
      </c>
      <c r="C151" s="65"/>
      <c r="D151" s="46"/>
      <c r="E151" s="58" t="s">
        <v>52</v>
      </c>
      <c r="F151" s="58">
        <v>10</v>
      </c>
      <c r="G151" s="48"/>
      <c r="H151" s="48">
        <f t="shared" si="9"/>
        <v>0</v>
      </c>
      <c r="I151" s="50"/>
    </row>
    <row r="152" spans="1:9" s="45" customFormat="1" ht="34.200000000000003" customHeight="1" x14ac:dyDescent="0.35">
      <c r="A152" s="55">
        <v>130</v>
      </c>
      <c r="B152" s="66" t="s">
        <v>188</v>
      </c>
      <c r="C152" s="65"/>
      <c r="D152" s="46"/>
      <c r="E152" s="58" t="s">
        <v>52</v>
      </c>
      <c r="F152" s="58">
        <v>10</v>
      </c>
      <c r="G152" s="48"/>
      <c r="H152" s="48">
        <f t="shared" si="9"/>
        <v>0</v>
      </c>
      <c r="I152" s="50"/>
    </row>
    <row r="153" spans="1:9" s="45" customFormat="1" ht="34.200000000000003" customHeight="1" x14ac:dyDescent="0.35">
      <c r="A153" s="111" t="s">
        <v>189</v>
      </c>
      <c r="B153" s="112"/>
      <c r="C153" s="112"/>
      <c r="D153" s="112"/>
      <c r="E153" s="112"/>
      <c r="F153" s="112"/>
      <c r="G153" s="112"/>
      <c r="H153" s="113"/>
      <c r="I153" s="50"/>
    </row>
    <row r="154" spans="1:9" s="45" customFormat="1" ht="97.2" customHeight="1" x14ac:dyDescent="0.35">
      <c r="A154" s="55">
        <v>131</v>
      </c>
      <c r="B154" s="66" t="s">
        <v>190</v>
      </c>
      <c r="C154" s="65"/>
      <c r="D154" s="46"/>
      <c r="E154" s="58" t="s">
        <v>127</v>
      </c>
      <c r="F154" s="58">
        <v>150</v>
      </c>
      <c r="G154" s="48"/>
      <c r="H154" s="48">
        <f t="shared" si="9"/>
        <v>0</v>
      </c>
      <c r="I154" s="50"/>
    </row>
    <row r="155" spans="1:9" s="45" customFormat="1" ht="34.200000000000003" customHeight="1" x14ac:dyDescent="0.35">
      <c r="A155" s="55">
        <v>132</v>
      </c>
      <c r="B155" s="66" t="s">
        <v>191</v>
      </c>
      <c r="C155" s="65"/>
      <c r="D155" s="46"/>
      <c r="E155" s="58" t="s">
        <v>127</v>
      </c>
      <c r="F155" s="58">
        <f>F154</f>
        <v>150</v>
      </c>
      <c r="G155" s="48"/>
      <c r="H155" s="48">
        <f t="shared" si="9"/>
        <v>0</v>
      </c>
      <c r="I155" s="50"/>
    </row>
    <row r="156" spans="1:9" s="45" customFormat="1" ht="34.200000000000003" customHeight="1" x14ac:dyDescent="0.35">
      <c r="A156" s="55">
        <v>133</v>
      </c>
      <c r="B156" s="66" t="s">
        <v>192</v>
      </c>
      <c r="C156" s="65"/>
      <c r="D156" s="46"/>
      <c r="E156" s="58" t="s">
        <v>127</v>
      </c>
      <c r="F156" s="58">
        <f>F154</f>
        <v>150</v>
      </c>
      <c r="G156" s="48"/>
      <c r="H156" s="48">
        <f t="shared" si="9"/>
        <v>0</v>
      </c>
      <c r="I156" s="50"/>
    </row>
    <row r="157" spans="1:9" s="45" customFormat="1" ht="70.2" customHeight="1" x14ac:dyDescent="0.35">
      <c r="A157" s="55">
        <v>134</v>
      </c>
      <c r="B157" s="66" t="s">
        <v>193</v>
      </c>
      <c r="C157" s="65"/>
      <c r="D157" s="46"/>
      <c r="E157" s="58" t="s">
        <v>127</v>
      </c>
      <c r="F157" s="58">
        <v>80</v>
      </c>
      <c r="G157" s="48"/>
      <c r="H157" s="48">
        <f t="shared" si="9"/>
        <v>0</v>
      </c>
      <c r="I157" s="50"/>
    </row>
    <row r="158" spans="1:9" s="45" customFormat="1" ht="34.200000000000003" customHeight="1" x14ac:dyDescent="0.35">
      <c r="A158" s="55">
        <v>135</v>
      </c>
      <c r="B158" s="66" t="s">
        <v>194</v>
      </c>
      <c r="C158" s="65"/>
      <c r="D158" s="46"/>
      <c r="E158" s="58" t="s">
        <v>127</v>
      </c>
      <c r="F158" s="58">
        <v>10</v>
      </c>
      <c r="G158" s="48"/>
      <c r="H158" s="48">
        <f t="shared" si="9"/>
        <v>0</v>
      </c>
      <c r="I158" s="50"/>
    </row>
    <row r="159" spans="1:9" s="45" customFormat="1" ht="34.200000000000003" customHeight="1" x14ac:dyDescent="0.35">
      <c r="A159" s="111" t="s">
        <v>201</v>
      </c>
      <c r="B159" s="112"/>
      <c r="C159" s="112"/>
      <c r="D159" s="112"/>
      <c r="E159" s="112"/>
      <c r="F159" s="112"/>
      <c r="G159" s="112"/>
      <c r="H159" s="113"/>
      <c r="I159" s="50"/>
    </row>
    <row r="160" spans="1:9" s="45" customFormat="1" ht="65.400000000000006" customHeight="1" x14ac:dyDescent="0.35">
      <c r="A160" s="55">
        <v>136</v>
      </c>
      <c r="B160" s="66" t="s">
        <v>195</v>
      </c>
      <c r="C160" s="65"/>
      <c r="D160" s="46"/>
      <c r="E160" s="58" t="s">
        <v>55</v>
      </c>
      <c r="F160" s="58">
        <v>1</v>
      </c>
      <c r="G160" s="48"/>
      <c r="H160" s="48">
        <f t="shared" si="9"/>
        <v>0</v>
      </c>
      <c r="I160" s="50"/>
    </row>
    <row r="161" spans="1:9" s="45" customFormat="1" ht="45" customHeight="1" x14ac:dyDescent="0.35">
      <c r="A161" s="55">
        <v>137</v>
      </c>
      <c r="B161" s="66" t="s">
        <v>196</v>
      </c>
      <c r="C161" s="65"/>
      <c r="D161" s="46"/>
      <c r="E161" s="58" t="s">
        <v>55</v>
      </c>
      <c r="F161" s="58">
        <v>1</v>
      </c>
      <c r="G161" s="48"/>
      <c r="H161" s="48">
        <f t="shared" si="9"/>
        <v>0</v>
      </c>
      <c r="I161" s="50"/>
    </row>
    <row r="162" spans="1:9" s="45" customFormat="1" ht="40.799999999999997" customHeight="1" x14ac:dyDescent="0.35">
      <c r="A162" s="55">
        <v>138</v>
      </c>
      <c r="B162" s="66" t="s">
        <v>197</v>
      </c>
      <c r="C162" s="65"/>
      <c r="D162" s="46"/>
      <c r="E162" s="58" t="s">
        <v>55</v>
      </c>
      <c r="F162" s="58">
        <v>1</v>
      </c>
      <c r="G162" s="48"/>
      <c r="H162" s="48">
        <f t="shared" si="9"/>
        <v>0</v>
      </c>
      <c r="I162" s="50"/>
    </row>
    <row r="163" spans="1:9" s="45" customFormat="1" ht="37.200000000000003" customHeight="1" x14ac:dyDescent="0.35">
      <c r="A163" s="55">
        <v>139</v>
      </c>
      <c r="B163" s="66" t="s">
        <v>198</v>
      </c>
      <c r="C163" s="65"/>
      <c r="D163" s="46"/>
      <c r="E163" s="58" t="s">
        <v>55</v>
      </c>
      <c r="F163" s="58">
        <v>1</v>
      </c>
      <c r="G163" s="48"/>
      <c r="H163" s="48">
        <f t="shared" si="9"/>
        <v>0</v>
      </c>
      <c r="I163" s="50"/>
    </row>
    <row r="164" spans="1:9" s="45" customFormat="1" ht="26.4" customHeight="1" thickBot="1" x14ac:dyDescent="0.4">
      <c r="A164" s="129" t="s">
        <v>33</v>
      </c>
      <c r="B164" s="130"/>
      <c r="C164" s="130"/>
      <c r="D164" s="130"/>
      <c r="E164" s="130"/>
      <c r="F164" s="130"/>
      <c r="G164" s="131"/>
      <c r="H164" s="56">
        <f>SUM(H19:H163)</f>
        <v>0</v>
      </c>
    </row>
    <row r="165" spans="1:9" s="45" customFormat="1" ht="33" customHeight="1" thickBot="1" x14ac:dyDescent="0.4">
      <c r="A165" s="126" t="s">
        <v>199</v>
      </c>
      <c r="B165" s="127"/>
      <c r="C165" s="127"/>
      <c r="D165" s="127"/>
      <c r="E165" s="127"/>
      <c r="F165" s="127"/>
      <c r="G165" s="127"/>
      <c r="H165" s="128"/>
    </row>
    <row r="166" spans="1:9" s="45" customFormat="1" ht="33" customHeight="1" x14ac:dyDescent="0.35">
      <c r="A166" s="177" t="s">
        <v>200</v>
      </c>
      <c r="B166" s="178"/>
      <c r="C166" s="178"/>
      <c r="D166" s="178"/>
      <c r="E166" s="178"/>
      <c r="F166" s="178"/>
      <c r="G166" s="178"/>
      <c r="H166" s="179"/>
    </row>
    <row r="167" spans="1:9" s="45" customFormat="1" ht="60" customHeight="1" x14ac:dyDescent="0.35">
      <c r="A167" s="55">
        <v>1</v>
      </c>
      <c r="B167" s="66" t="s">
        <v>58</v>
      </c>
      <c r="C167" s="66" t="s">
        <v>77</v>
      </c>
      <c r="D167" s="46"/>
      <c r="E167" s="58" t="s">
        <v>51</v>
      </c>
      <c r="F167" s="58">
        <v>48</v>
      </c>
      <c r="G167" s="48"/>
      <c r="H167" s="48">
        <f>F167*G167</f>
        <v>0</v>
      </c>
      <c r="I167" s="51"/>
    </row>
    <row r="168" spans="1:9" s="45" customFormat="1" ht="31.8" customHeight="1" x14ac:dyDescent="0.35">
      <c r="A168" s="55">
        <v>2</v>
      </c>
      <c r="B168" s="66" t="s">
        <v>59</v>
      </c>
      <c r="C168" s="66" t="s">
        <v>78</v>
      </c>
      <c r="D168" s="46"/>
      <c r="E168" s="58" t="s">
        <v>51</v>
      </c>
      <c r="F168" s="58">
        <v>4</v>
      </c>
      <c r="G168" s="48"/>
      <c r="H168" s="48">
        <f t="shared" ref="H168:H231" si="10">F168*G168</f>
        <v>0</v>
      </c>
      <c r="I168" s="51"/>
    </row>
    <row r="169" spans="1:9" s="45" customFormat="1" ht="31.8" customHeight="1" x14ac:dyDescent="0.35">
      <c r="A169" s="55">
        <v>3</v>
      </c>
      <c r="B169" s="66" t="s">
        <v>60</v>
      </c>
      <c r="C169" s="66" t="s">
        <v>79</v>
      </c>
      <c r="D169" s="46"/>
      <c r="E169" s="58" t="s">
        <v>51</v>
      </c>
      <c r="F169" s="58">
        <v>1</v>
      </c>
      <c r="G169" s="48"/>
      <c r="H169" s="48">
        <f t="shared" si="10"/>
        <v>0</v>
      </c>
      <c r="I169" s="51"/>
    </row>
    <row r="170" spans="1:9" s="45" customFormat="1" ht="31.8" customHeight="1" x14ac:dyDescent="0.35">
      <c r="A170" s="55">
        <v>4</v>
      </c>
      <c r="B170" s="66" t="s">
        <v>61</v>
      </c>
      <c r="C170" s="66" t="s">
        <v>80</v>
      </c>
      <c r="D170" s="46"/>
      <c r="E170" s="58" t="s">
        <v>51</v>
      </c>
      <c r="F170" s="58">
        <v>5</v>
      </c>
      <c r="G170" s="48"/>
      <c r="H170" s="48">
        <f t="shared" si="10"/>
        <v>0</v>
      </c>
      <c r="I170" s="51"/>
    </row>
    <row r="171" spans="1:9" s="45" customFormat="1" ht="31.8" customHeight="1" x14ac:dyDescent="0.35">
      <c r="A171" s="55">
        <v>5</v>
      </c>
      <c r="B171" s="66" t="s">
        <v>62</v>
      </c>
      <c r="C171" s="66" t="s">
        <v>81</v>
      </c>
      <c r="D171" s="46"/>
      <c r="E171" s="58" t="s">
        <v>51</v>
      </c>
      <c r="F171" s="58">
        <v>10</v>
      </c>
      <c r="G171" s="48"/>
      <c r="H171" s="48">
        <f t="shared" si="10"/>
        <v>0</v>
      </c>
      <c r="I171" s="51"/>
    </row>
    <row r="172" spans="1:9" s="45" customFormat="1" ht="31.8" customHeight="1" x14ac:dyDescent="0.35">
      <c r="A172" s="55">
        <v>6</v>
      </c>
      <c r="B172" s="66" t="s">
        <v>63</v>
      </c>
      <c r="C172" s="66" t="s">
        <v>82</v>
      </c>
      <c r="D172" s="46"/>
      <c r="E172" s="58" t="s">
        <v>51</v>
      </c>
      <c r="F172" s="58">
        <v>5</v>
      </c>
      <c r="G172" s="48"/>
      <c r="H172" s="48">
        <f t="shared" si="10"/>
        <v>0</v>
      </c>
      <c r="I172" s="51"/>
    </row>
    <row r="173" spans="1:9" s="45" customFormat="1" ht="39.6" customHeight="1" x14ac:dyDescent="0.35">
      <c r="A173" s="55">
        <v>7</v>
      </c>
      <c r="B173" s="66" t="s">
        <v>64</v>
      </c>
      <c r="C173" s="66" t="s">
        <v>83</v>
      </c>
      <c r="D173" s="46"/>
      <c r="E173" s="58" t="s">
        <v>51</v>
      </c>
      <c r="F173" s="58">
        <v>1</v>
      </c>
      <c r="G173" s="48"/>
      <c r="H173" s="48">
        <f t="shared" si="10"/>
        <v>0</v>
      </c>
      <c r="I173" s="51"/>
    </row>
    <row r="174" spans="1:9" s="45" customFormat="1" ht="31.8" customHeight="1" x14ac:dyDescent="0.35">
      <c r="A174" s="55">
        <v>8</v>
      </c>
      <c r="B174" s="66" t="s">
        <v>65</v>
      </c>
      <c r="C174" s="66" t="s">
        <v>84</v>
      </c>
      <c r="D174" s="46"/>
      <c r="E174" s="58" t="s">
        <v>52</v>
      </c>
      <c r="F174" s="58">
        <v>2500</v>
      </c>
      <c r="G174" s="48"/>
      <c r="H174" s="48">
        <f t="shared" si="10"/>
        <v>0</v>
      </c>
      <c r="I174" s="51"/>
    </row>
    <row r="175" spans="1:9" s="45" customFormat="1" ht="42.6" customHeight="1" x14ac:dyDescent="0.35">
      <c r="A175" s="55">
        <v>9</v>
      </c>
      <c r="B175" s="66" t="s">
        <v>66</v>
      </c>
      <c r="C175" s="66" t="s">
        <v>84</v>
      </c>
      <c r="D175" s="46"/>
      <c r="E175" s="58" t="s">
        <v>52</v>
      </c>
      <c r="F175" s="58">
        <v>1000</v>
      </c>
      <c r="G175" s="48"/>
      <c r="H175" s="48">
        <f t="shared" si="10"/>
        <v>0</v>
      </c>
      <c r="I175" s="51"/>
    </row>
    <row r="176" spans="1:9" s="45" customFormat="1" ht="31.8" customHeight="1" x14ac:dyDescent="0.35">
      <c r="A176" s="55">
        <v>10</v>
      </c>
      <c r="B176" s="66" t="s">
        <v>36</v>
      </c>
      <c r="C176" s="66"/>
      <c r="D176" s="46"/>
      <c r="E176" s="58" t="s">
        <v>52</v>
      </c>
      <c r="F176" s="58">
        <f>36*8</f>
        <v>288</v>
      </c>
      <c r="G176" s="48"/>
      <c r="H176" s="48">
        <f t="shared" si="10"/>
        <v>0</v>
      </c>
      <c r="I176" s="51"/>
    </row>
    <row r="177" spans="1:9" s="45" customFormat="1" ht="43.8" customHeight="1" x14ac:dyDescent="0.35">
      <c r="A177" s="55">
        <v>11</v>
      </c>
      <c r="B177" s="66" t="s">
        <v>37</v>
      </c>
      <c r="C177" s="66"/>
      <c r="D177" s="46"/>
      <c r="E177" s="58" t="s">
        <v>53</v>
      </c>
      <c r="F177" s="58">
        <v>8</v>
      </c>
      <c r="G177" s="48"/>
      <c r="H177" s="48">
        <f t="shared" si="10"/>
        <v>0</v>
      </c>
      <c r="I177" s="51"/>
    </row>
    <row r="178" spans="1:9" s="45" customFormat="1" ht="31.8" customHeight="1" x14ac:dyDescent="0.35">
      <c r="A178" s="55">
        <v>12</v>
      </c>
      <c r="B178" s="66" t="s">
        <v>38</v>
      </c>
      <c r="C178" s="66"/>
      <c r="D178" s="46"/>
      <c r="E178" s="58" t="s">
        <v>51</v>
      </c>
      <c r="F178" s="58">
        <v>1000</v>
      </c>
      <c r="G178" s="48"/>
      <c r="H178" s="48">
        <f t="shared" si="10"/>
        <v>0</v>
      </c>
      <c r="I178" s="51"/>
    </row>
    <row r="179" spans="1:9" s="45" customFormat="1" ht="31.8" customHeight="1" x14ac:dyDescent="0.35">
      <c r="A179" s="55">
        <v>13</v>
      </c>
      <c r="B179" s="66" t="s">
        <v>39</v>
      </c>
      <c r="C179" s="66"/>
      <c r="D179" s="46"/>
      <c r="E179" s="58" t="s">
        <v>52</v>
      </c>
      <c r="F179" s="58">
        <v>30</v>
      </c>
      <c r="G179" s="48"/>
      <c r="H179" s="48">
        <f t="shared" si="10"/>
        <v>0</v>
      </c>
      <c r="I179" s="51"/>
    </row>
    <row r="180" spans="1:9" s="45" customFormat="1" ht="31.8" customHeight="1" x14ac:dyDescent="0.35">
      <c r="A180" s="55">
        <v>14</v>
      </c>
      <c r="B180" s="66" t="s">
        <v>40</v>
      </c>
      <c r="C180" s="66"/>
      <c r="D180" s="46"/>
      <c r="E180" s="58" t="s">
        <v>51</v>
      </c>
      <c r="F180" s="58">
        <v>12</v>
      </c>
      <c r="G180" s="48"/>
      <c r="H180" s="48">
        <f t="shared" si="10"/>
        <v>0</v>
      </c>
      <c r="I180" s="51"/>
    </row>
    <row r="181" spans="1:9" s="45" customFormat="1" ht="31.8" customHeight="1" x14ac:dyDescent="0.35">
      <c r="A181" s="55">
        <v>15</v>
      </c>
      <c r="B181" s="66" t="s">
        <v>41</v>
      </c>
      <c r="C181" s="66"/>
      <c r="D181" s="46"/>
      <c r="E181" s="58" t="s">
        <v>51</v>
      </c>
      <c r="F181" s="58">
        <v>12</v>
      </c>
      <c r="G181" s="48"/>
      <c r="H181" s="48">
        <f t="shared" si="10"/>
        <v>0</v>
      </c>
      <c r="I181" s="51"/>
    </row>
    <row r="182" spans="1:9" s="45" customFormat="1" ht="31.8" customHeight="1" x14ac:dyDescent="0.35">
      <c r="A182" s="55">
        <v>16</v>
      </c>
      <c r="B182" s="66" t="s">
        <v>42</v>
      </c>
      <c r="C182" s="66"/>
      <c r="D182" s="46"/>
      <c r="E182" s="58" t="s">
        <v>54</v>
      </c>
      <c r="F182" s="58">
        <v>80</v>
      </c>
      <c r="G182" s="48"/>
      <c r="H182" s="48">
        <f t="shared" si="10"/>
        <v>0</v>
      </c>
      <c r="I182" s="51"/>
    </row>
    <row r="183" spans="1:9" s="45" customFormat="1" ht="31.8" customHeight="1" x14ac:dyDescent="0.35">
      <c r="A183" s="55">
        <v>17</v>
      </c>
      <c r="B183" s="66" t="s">
        <v>43</v>
      </c>
      <c r="C183" s="66"/>
      <c r="D183" s="46"/>
      <c r="E183" s="58" t="s">
        <v>52</v>
      </c>
      <c r="F183" s="58">
        <f>F179</f>
        <v>30</v>
      </c>
      <c r="G183" s="48"/>
      <c r="H183" s="48">
        <f t="shared" si="10"/>
        <v>0</v>
      </c>
      <c r="I183" s="51"/>
    </row>
    <row r="184" spans="1:9" s="45" customFormat="1" ht="31.8" customHeight="1" x14ac:dyDescent="0.35">
      <c r="A184" s="55">
        <v>18</v>
      </c>
      <c r="B184" s="66" t="s">
        <v>44</v>
      </c>
      <c r="C184" s="66"/>
      <c r="D184" s="46"/>
      <c r="E184" s="58" t="s">
        <v>51</v>
      </c>
      <c r="F184" s="58">
        <v>20</v>
      </c>
      <c r="G184" s="48"/>
      <c r="H184" s="48">
        <f t="shared" si="10"/>
        <v>0</v>
      </c>
      <c r="I184" s="51"/>
    </row>
    <row r="185" spans="1:9" s="45" customFormat="1" ht="31.8" customHeight="1" x14ac:dyDescent="0.35">
      <c r="A185" s="55">
        <v>19</v>
      </c>
      <c r="B185" s="66" t="s">
        <v>45</v>
      </c>
      <c r="C185" s="66"/>
      <c r="D185" s="46"/>
      <c r="E185" s="58" t="s">
        <v>51</v>
      </c>
      <c r="F185" s="58">
        <v>20</v>
      </c>
      <c r="G185" s="48"/>
      <c r="H185" s="48">
        <f t="shared" si="10"/>
        <v>0</v>
      </c>
      <c r="I185" s="51"/>
    </row>
    <row r="186" spans="1:9" s="45" customFormat="1" ht="31.8" customHeight="1" x14ac:dyDescent="0.35">
      <c r="A186" s="55">
        <v>20</v>
      </c>
      <c r="B186" s="66" t="s">
        <v>46</v>
      </c>
      <c r="C186" s="66"/>
      <c r="D186" s="46"/>
      <c r="E186" s="58" t="s">
        <v>51</v>
      </c>
      <c r="F186" s="58">
        <v>60</v>
      </c>
      <c r="G186" s="48"/>
      <c r="H186" s="48">
        <f t="shared" si="10"/>
        <v>0</v>
      </c>
      <c r="I186" s="51"/>
    </row>
    <row r="187" spans="1:9" s="45" customFormat="1" ht="31.8" customHeight="1" x14ac:dyDescent="0.35">
      <c r="A187" s="55">
        <v>21</v>
      </c>
      <c r="B187" s="66" t="s">
        <v>67</v>
      </c>
      <c r="C187" s="66"/>
      <c r="D187" s="46"/>
      <c r="E187" s="58" t="s">
        <v>52</v>
      </c>
      <c r="F187" s="58">
        <v>100</v>
      </c>
      <c r="G187" s="48"/>
      <c r="H187" s="48">
        <f t="shared" si="10"/>
        <v>0</v>
      </c>
      <c r="I187" s="51"/>
    </row>
    <row r="188" spans="1:9" s="45" customFormat="1" ht="31.8" customHeight="1" x14ac:dyDescent="0.35">
      <c r="A188" s="55">
        <v>22</v>
      </c>
      <c r="B188" s="66" t="s">
        <v>68</v>
      </c>
      <c r="C188" s="66"/>
      <c r="D188" s="46"/>
      <c r="E188" s="58" t="s">
        <v>52</v>
      </c>
      <c r="F188" s="58">
        <v>100</v>
      </c>
      <c r="G188" s="48"/>
      <c r="H188" s="48">
        <f t="shared" si="10"/>
        <v>0</v>
      </c>
      <c r="I188" s="51"/>
    </row>
    <row r="189" spans="1:9" s="45" customFormat="1" ht="31.8" customHeight="1" x14ac:dyDescent="0.35">
      <c r="A189" s="55">
        <v>23</v>
      </c>
      <c r="B189" s="66" t="s">
        <v>69</v>
      </c>
      <c r="C189" s="66"/>
      <c r="D189" s="46"/>
      <c r="E189" s="58" t="s">
        <v>51</v>
      </c>
      <c r="F189" s="58">
        <v>200</v>
      </c>
      <c r="G189" s="48"/>
      <c r="H189" s="48">
        <f t="shared" si="10"/>
        <v>0</v>
      </c>
      <c r="I189" s="51"/>
    </row>
    <row r="190" spans="1:9" s="45" customFormat="1" ht="31.8" customHeight="1" x14ac:dyDescent="0.35">
      <c r="A190" s="55">
        <v>24</v>
      </c>
      <c r="B190" s="66" t="s">
        <v>70</v>
      </c>
      <c r="C190" s="66"/>
      <c r="D190" s="46"/>
      <c r="E190" s="58" t="s">
        <v>51</v>
      </c>
      <c r="F190" s="58">
        <v>5</v>
      </c>
      <c r="G190" s="48"/>
      <c r="H190" s="48">
        <f t="shared" si="10"/>
        <v>0</v>
      </c>
      <c r="I190" s="51"/>
    </row>
    <row r="191" spans="1:9" s="45" customFormat="1" ht="31.8" customHeight="1" x14ac:dyDescent="0.35">
      <c r="A191" s="55">
        <v>25</v>
      </c>
      <c r="B191" s="66" t="s">
        <v>71</v>
      </c>
      <c r="C191" s="66"/>
      <c r="D191" s="46"/>
      <c r="E191" s="58" t="s">
        <v>51</v>
      </c>
      <c r="F191" s="58">
        <v>1</v>
      </c>
      <c r="G191" s="48"/>
      <c r="H191" s="48">
        <f t="shared" si="10"/>
        <v>0</v>
      </c>
      <c r="I191" s="51"/>
    </row>
    <row r="192" spans="1:9" s="45" customFormat="1" ht="31.8" customHeight="1" x14ac:dyDescent="0.35">
      <c r="A192" s="55">
        <v>26</v>
      </c>
      <c r="B192" s="66" t="s">
        <v>47</v>
      </c>
      <c r="C192" s="66"/>
      <c r="D192" s="46"/>
      <c r="E192" s="58" t="s">
        <v>51</v>
      </c>
      <c r="F192" s="58">
        <v>60</v>
      </c>
      <c r="G192" s="48"/>
      <c r="H192" s="48">
        <f t="shared" si="10"/>
        <v>0</v>
      </c>
      <c r="I192" s="51"/>
    </row>
    <row r="193" spans="1:9" s="45" customFormat="1" ht="31.8" customHeight="1" x14ac:dyDescent="0.35">
      <c r="A193" s="55">
        <v>27</v>
      </c>
      <c r="B193" s="66" t="s">
        <v>49</v>
      </c>
      <c r="C193" s="66"/>
      <c r="D193" s="46"/>
      <c r="E193" s="58" t="s">
        <v>52</v>
      </c>
      <c r="F193" s="58">
        <v>1500</v>
      </c>
      <c r="G193" s="48"/>
      <c r="H193" s="48">
        <f t="shared" si="10"/>
        <v>0</v>
      </c>
      <c r="I193" s="51"/>
    </row>
    <row r="194" spans="1:9" s="45" customFormat="1" ht="31.8" customHeight="1" x14ac:dyDescent="0.35">
      <c r="A194" s="55">
        <v>28</v>
      </c>
      <c r="B194" s="66" t="s">
        <v>48</v>
      </c>
      <c r="C194" s="66"/>
      <c r="D194" s="46"/>
      <c r="E194" s="58" t="s">
        <v>51</v>
      </c>
      <c r="F194" s="58">
        <v>8</v>
      </c>
      <c r="G194" s="48"/>
      <c r="H194" s="48">
        <f t="shared" si="10"/>
        <v>0</v>
      </c>
      <c r="I194" s="51"/>
    </row>
    <row r="195" spans="1:9" s="45" customFormat="1" ht="31.8" customHeight="1" x14ac:dyDescent="0.35">
      <c r="A195" s="55">
        <v>29</v>
      </c>
      <c r="B195" s="66" t="s">
        <v>50</v>
      </c>
      <c r="C195" s="66"/>
      <c r="D195" s="46"/>
      <c r="E195" s="58" t="s">
        <v>55</v>
      </c>
      <c r="F195" s="58">
        <v>1</v>
      </c>
      <c r="G195" s="48"/>
      <c r="H195" s="48">
        <f t="shared" si="10"/>
        <v>0</v>
      </c>
      <c r="I195" s="51"/>
    </row>
    <row r="196" spans="1:9" s="45" customFormat="1" ht="31.8" customHeight="1" x14ac:dyDescent="0.35">
      <c r="A196" s="55">
        <v>30</v>
      </c>
      <c r="B196" s="66" t="s">
        <v>72</v>
      </c>
      <c r="C196" s="66"/>
      <c r="D196" s="46"/>
      <c r="E196" s="58" t="s">
        <v>51</v>
      </c>
      <c r="F196" s="58">
        <v>5</v>
      </c>
      <c r="G196" s="48"/>
      <c r="H196" s="48">
        <f t="shared" si="10"/>
        <v>0</v>
      </c>
      <c r="I196" s="51"/>
    </row>
    <row r="197" spans="1:9" s="45" customFormat="1" ht="31.8" customHeight="1" x14ac:dyDescent="0.35">
      <c r="A197" s="55">
        <v>31</v>
      </c>
      <c r="B197" s="66" t="s">
        <v>73</v>
      </c>
      <c r="C197" s="66"/>
      <c r="D197" s="46"/>
      <c r="E197" s="58" t="s">
        <v>51</v>
      </c>
      <c r="F197" s="58">
        <v>4</v>
      </c>
      <c r="G197" s="48"/>
      <c r="H197" s="48">
        <f t="shared" si="10"/>
        <v>0</v>
      </c>
      <c r="I197" s="51"/>
    </row>
    <row r="198" spans="1:9" s="45" customFormat="1" ht="31.8" customHeight="1" x14ac:dyDescent="0.35">
      <c r="A198" s="55">
        <v>32</v>
      </c>
      <c r="B198" s="66" t="s">
        <v>74</v>
      </c>
      <c r="C198" s="66"/>
      <c r="D198" s="46"/>
      <c r="E198" s="58" t="s">
        <v>51</v>
      </c>
      <c r="F198" s="58">
        <v>2</v>
      </c>
      <c r="G198" s="48"/>
      <c r="H198" s="48">
        <f t="shared" si="10"/>
        <v>0</v>
      </c>
      <c r="I198" s="51"/>
    </row>
    <row r="199" spans="1:9" s="45" customFormat="1" ht="31.8" customHeight="1" x14ac:dyDescent="0.35">
      <c r="A199" s="55">
        <v>33</v>
      </c>
      <c r="B199" s="66" t="s">
        <v>75</v>
      </c>
      <c r="C199" s="66"/>
      <c r="D199" s="46"/>
      <c r="E199" s="58" t="s">
        <v>51</v>
      </c>
      <c r="F199" s="58">
        <v>15</v>
      </c>
      <c r="G199" s="48"/>
      <c r="H199" s="48">
        <f t="shared" si="10"/>
        <v>0</v>
      </c>
      <c r="I199" s="51"/>
    </row>
    <row r="200" spans="1:9" s="45" customFormat="1" ht="36.6" customHeight="1" x14ac:dyDescent="0.35">
      <c r="A200" s="55">
        <v>34</v>
      </c>
      <c r="B200" s="66" t="s">
        <v>76</v>
      </c>
      <c r="C200" s="66"/>
      <c r="D200" s="46"/>
      <c r="E200" s="58" t="s">
        <v>85</v>
      </c>
      <c r="F200" s="58">
        <v>1</v>
      </c>
      <c r="G200" s="48"/>
      <c r="H200" s="48">
        <f t="shared" si="10"/>
        <v>0</v>
      </c>
      <c r="I200" s="51"/>
    </row>
    <row r="201" spans="1:9" s="45" customFormat="1" ht="31.8" customHeight="1" x14ac:dyDescent="0.35">
      <c r="A201" s="174" t="s">
        <v>202</v>
      </c>
      <c r="B201" s="175"/>
      <c r="C201" s="175"/>
      <c r="D201" s="175"/>
      <c r="E201" s="175"/>
      <c r="F201" s="175"/>
      <c r="G201" s="175"/>
      <c r="H201" s="176"/>
      <c r="I201" s="51"/>
    </row>
    <row r="202" spans="1:9" s="45" customFormat="1" ht="31.8" customHeight="1" x14ac:dyDescent="0.35">
      <c r="A202" s="111" t="s">
        <v>123</v>
      </c>
      <c r="B202" s="112"/>
      <c r="C202" s="112"/>
      <c r="D202" s="112"/>
      <c r="E202" s="112"/>
      <c r="F202" s="112"/>
      <c r="G202" s="112"/>
      <c r="H202" s="113"/>
      <c r="I202" s="51"/>
    </row>
    <row r="203" spans="1:9" s="45" customFormat="1" ht="191.4" customHeight="1" x14ac:dyDescent="0.35">
      <c r="A203" s="55">
        <v>35</v>
      </c>
      <c r="B203" s="66" t="s">
        <v>315</v>
      </c>
      <c r="C203" s="66" t="s">
        <v>122</v>
      </c>
      <c r="D203" s="46"/>
      <c r="E203" s="58" t="s">
        <v>51</v>
      </c>
      <c r="F203" s="58">
        <v>1</v>
      </c>
      <c r="G203" s="48"/>
      <c r="H203" s="48">
        <f t="shared" si="10"/>
        <v>0</v>
      </c>
      <c r="I203" s="51"/>
    </row>
    <row r="204" spans="1:9" s="45" customFormat="1" ht="51" customHeight="1" x14ac:dyDescent="0.35">
      <c r="A204" s="55">
        <v>36</v>
      </c>
      <c r="B204" s="66" t="s">
        <v>203</v>
      </c>
      <c r="C204" s="66"/>
      <c r="D204" s="46"/>
      <c r="E204" s="58" t="s">
        <v>125</v>
      </c>
      <c r="F204" s="58">
        <f>3*6*4</f>
        <v>72</v>
      </c>
      <c r="G204" s="48"/>
      <c r="H204" s="48">
        <f t="shared" si="10"/>
        <v>0</v>
      </c>
      <c r="I204" s="51"/>
    </row>
    <row r="205" spans="1:9" s="45" customFormat="1" ht="57" customHeight="1" x14ac:dyDescent="0.35">
      <c r="A205" s="55">
        <v>37</v>
      </c>
      <c r="B205" s="66" t="s">
        <v>90</v>
      </c>
      <c r="C205" s="66"/>
      <c r="D205" s="46"/>
      <c r="E205" s="58" t="s">
        <v>125</v>
      </c>
      <c r="F205" s="58">
        <v>3.6</v>
      </c>
      <c r="G205" s="48"/>
      <c r="H205" s="48">
        <f t="shared" si="10"/>
        <v>0</v>
      </c>
      <c r="I205" s="51"/>
    </row>
    <row r="206" spans="1:9" s="45" customFormat="1" ht="31.8" customHeight="1" x14ac:dyDescent="0.35">
      <c r="A206" s="55">
        <v>38</v>
      </c>
      <c r="B206" s="66" t="s">
        <v>91</v>
      </c>
      <c r="C206" s="66"/>
      <c r="D206" s="46"/>
      <c r="E206" s="58" t="s">
        <v>125</v>
      </c>
      <c r="F206" s="58">
        <v>6</v>
      </c>
      <c r="G206" s="48"/>
      <c r="H206" s="48">
        <f t="shared" si="10"/>
        <v>0</v>
      </c>
      <c r="I206" s="51"/>
    </row>
    <row r="207" spans="1:9" s="45" customFormat="1" ht="31.8" customHeight="1" x14ac:dyDescent="0.35">
      <c r="A207" s="55">
        <v>39</v>
      </c>
      <c r="B207" s="66" t="s">
        <v>92</v>
      </c>
      <c r="C207" s="66"/>
      <c r="D207" s="46"/>
      <c r="E207" s="58" t="s">
        <v>125</v>
      </c>
      <c r="F207" s="58">
        <f>F206</f>
        <v>6</v>
      </c>
      <c r="G207" s="48"/>
      <c r="H207" s="48">
        <f t="shared" si="10"/>
        <v>0</v>
      </c>
      <c r="I207" s="51"/>
    </row>
    <row r="208" spans="1:9" s="45" customFormat="1" ht="31.8" customHeight="1" x14ac:dyDescent="0.35">
      <c r="A208" s="55">
        <v>40</v>
      </c>
      <c r="B208" s="66" t="s">
        <v>93</v>
      </c>
      <c r="C208" s="66"/>
      <c r="D208" s="46"/>
      <c r="E208" s="58" t="s">
        <v>126</v>
      </c>
      <c r="F208" s="58">
        <v>18</v>
      </c>
      <c r="G208" s="48"/>
      <c r="H208" s="48">
        <f t="shared" si="10"/>
        <v>0</v>
      </c>
      <c r="I208" s="51"/>
    </row>
    <row r="209" spans="1:9" s="45" customFormat="1" ht="31.8" customHeight="1" x14ac:dyDescent="0.35">
      <c r="A209" s="55">
        <v>41</v>
      </c>
      <c r="B209" s="66" t="s">
        <v>94</v>
      </c>
      <c r="C209" s="66"/>
      <c r="D209" s="46"/>
      <c r="E209" s="58" t="s">
        <v>127</v>
      </c>
      <c r="F209" s="58">
        <v>110</v>
      </c>
      <c r="G209" s="48"/>
      <c r="H209" s="48">
        <f t="shared" si="10"/>
        <v>0</v>
      </c>
      <c r="I209" s="51"/>
    </row>
    <row r="210" spans="1:9" s="45" customFormat="1" ht="38.4" customHeight="1" x14ac:dyDescent="0.35">
      <c r="A210" s="55">
        <v>42</v>
      </c>
      <c r="B210" s="66" t="s">
        <v>95</v>
      </c>
      <c r="C210" s="66"/>
      <c r="D210" s="46"/>
      <c r="E210" s="58" t="s">
        <v>127</v>
      </c>
      <c r="F210" s="58">
        <v>110</v>
      </c>
      <c r="G210" s="48"/>
      <c r="H210" s="48">
        <f t="shared" si="10"/>
        <v>0</v>
      </c>
      <c r="I210" s="51"/>
    </row>
    <row r="211" spans="1:9" s="45" customFormat="1" ht="31.8" customHeight="1" x14ac:dyDescent="0.35">
      <c r="A211" s="55">
        <v>43</v>
      </c>
      <c r="B211" s="66" t="s">
        <v>96</v>
      </c>
      <c r="C211" s="66"/>
      <c r="D211" s="46"/>
      <c r="E211" s="58" t="s">
        <v>125</v>
      </c>
      <c r="F211" s="58">
        <v>3</v>
      </c>
      <c r="G211" s="48"/>
      <c r="H211" s="48">
        <f t="shared" si="10"/>
        <v>0</v>
      </c>
      <c r="I211" s="51"/>
    </row>
    <row r="212" spans="1:9" s="45" customFormat="1" ht="41.4" customHeight="1" x14ac:dyDescent="0.35">
      <c r="A212" s="55">
        <v>44</v>
      </c>
      <c r="B212" s="66" t="s">
        <v>97</v>
      </c>
      <c r="C212" s="66"/>
      <c r="D212" s="46"/>
      <c r="E212" s="58" t="s">
        <v>125</v>
      </c>
      <c r="F212" s="58">
        <v>3</v>
      </c>
      <c r="G212" s="48"/>
      <c r="H212" s="48">
        <f t="shared" si="10"/>
        <v>0</v>
      </c>
      <c r="I212" s="51"/>
    </row>
    <row r="213" spans="1:9" s="45" customFormat="1" ht="31.8" customHeight="1" x14ac:dyDescent="0.35">
      <c r="A213" s="55">
        <v>45</v>
      </c>
      <c r="B213" s="66" t="s">
        <v>98</v>
      </c>
      <c r="C213" s="66"/>
      <c r="D213" s="46"/>
      <c r="E213" s="58" t="s">
        <v>125</v>
      </c>
      <c r="F213" s="58">
        <v>0.15</v>
      </c>
      <c r="G213" s="48"/>
      <c r="H213" s="48">
        <f t="shared" si="10"/>
        <v>0</v>
      </c>
      <c r="I213" s="51"/>
    </row>
    <row r="214" spans="1:9" s="45" customFormat="1" ht="31.8" customHeight="1" x14ac:dyDescent="0.35">
      <c r="A214" s="55">
        <v>46</v>
      </c>
      <c r="B214" s="66" t="s">
        <v>316</v>
      </c>
      <c r="C214" s="66" t="s">
        <v>124</v>
      </c>
      <c r="D214" s="46"/>
      <c r="E214" s="58" t="s">
        <v>53</v>
      </c>
      <c r="F214" s="58">
        <v>1</v>
      </c>
      <c r="G214" s="48"/>
      <c r="H214" s="48">
        <f t="shared" si="10"/>
        <v>0</v>
      </c>
      <c r="I214" s="51"/>
    </row>
    <row r="215" spans="1:9" s="45" customFormat="1" ht="35.4" customHeight="1" x14ac:dyDescent="0.35">
      <c r="A215" s="55">
        <v>47</v>
      </c>
      <c r="B215" s="66" t="s">
        <v>99</v>
      </c>
      <c r="C215" s="66"/>
      <c r="D215" s="46"/>
      <c r="E215" s="58" t="s">
        <v>125</v>
      </c>
      <c r="F215" s="58">
        <v>30</v>
      </c>
      <c r="G215" s="48"/>
      <c r="H215" s="48">
        <f t="shared" si="10"/>
        <v>0</v>
      </c>
      <c r="I215" s="51"/>
    </row>
    <row r="216" spans="1:9" s="45" customFormat="1" ht="35.4" customHeight="1" x14ac:dyDescent="0.35">
      <c r="A216" s="55">
        <v>48</v>
      </c>
      <c r="B216" s="66" t="s">
        <v>100</v>
      </c>
      <c r="C216" s="66"/>
      <c r="D216" s="46"/>
      <c r="E216" s="58" t="s">
        <v>125</v>
      </c>
      <c r="F216" s="58">
        <v>3</v>
      </c>
      <c r="G216" s="48"/>
      <c r="H216" s="48">
        <f t="shared" si="10"/>
        <v>0</v>
      </c>
      <c r="I216" s="51"/>
    </row>
    <row r="217" spans="1:9" s="45" customFormat="1" ht="31.8" customHeight="1" x14ac:dyDescent="0.35">
      <c r="A217" s="55">
        <v>49</v>
      </c>
      <c r="B217" s="66" t="s">
        <v>204</v>
      </c>
      <c r="C217" s="66"/>
      <c r="D217" s="46"/>
      <c r="E217" s="58" t="s">
        <v>125</v>
      </c>
      <c r="F217" s="58">
        <v>33</v>
      </c>
      <c r="G217" s="48"/>
      <c r="H217" s="48">
        <f t="shared" si="10"/>
        <v>0</v>
      </c>
      <c r="I217" s="51"/>
    </row>
    <row r="218" spans="1:9" s="45" customFormat="1" ht="31.8" customHeight="1" x14ac:dyDescent="0.35">
      <c r="A218" s="55">
        <v>50</v>
      </c>
      <c r="B218" s="66" t="s">
        <v>102</v>
      </c>
      <c r="C218" s="66"/>
      <c r="D218" s="46"/>
      <c r="E218" s="58" t="s">
        <v>52</v>
      </c>
      <c r="F218" s="58">
        <v>24</v>
      </c>
      <c r="G218" s="48"/>
      <c r="H218" s="48">
        <f t="shared" si="10"/>
        <v>0</v>
      </c>
      <c r="I218" s="51"/>
    </row>
    <row r="219" spans="1:9" s="45" customFormat="1" ht="31.8" customHeight="1" x14ac:dyDescent="0.35">
      <c r="A219" s="55">
        <v>51</v>
      </c>
      <c r="B219" s="66" t="s">
        <v>103</v>
      </c>
      <c r="C219" s="66"/>
      <c r="D219" s="46"/>
      <c r="E219" s="58" t="s">
        <v>125</v>
      </c>
      <c r="F219" s="58">
        <v>3</v>
      </c>
      <c r="G219" s="48"/>
      <c r="H219" s="48">
        <f t="shared" si="10"/>
        <v>0</v>
      </c>
      <c r="I219" s="51"/>
    </row>
    <row r="220" spans="1:9" s="45" customFormat="1" ht="31.8" customHeight="1" x14ac:dyDescent="0.35">
      <c r="A220" s="55">
        <v>52</v>
      </c>
      <c r="B220" s="66" t="s">
        <v>104</v>
      </c>
      <c r="C220" s="66"/>
      <c r="D220" s="46"/>
      <c r="E220" s="58" t="s">
        <v>125</v>
      </c>
      <c r="F220" s="58">
        <v>3</v>
      </c>
      <c r="G220" s="48"/>
      <c r="H220" s="48">
        <f t="shared" si="10"/>
        <v>0</v>
      </c>
      <c r="I220" s="51"/>
    </row>
    <row r="221" spans="1:9" s="45" customFormat="1" ht="57" customHeight="1" x14ac:dyDescent="0.35">
      <c r="A221" s="55">
        <v>53</v>
      </c>
      <c r="B221" s="66" t="s">
        <v>317</v>
      </c>
      <c r="C221" s="66" t="s">
        <v>205</v>
      </c>
      <c r="D221" s="46"/>
      <c r="E221" s="58" t="s">
        <v>53</v>
      </c>
      <c r="F221" s="58">
        <v>1</v>
      </c>
      <c r="G221" s="48"/>
      <c r="H221" s="48">
        <f t="shared" si="10"/>
        <v>0</v>
      </c>
      <c r="I221" s="51"/>
    </row>
    <row r="222" spans="1:9" s="45" customFormat="1" ht="31.8" customHeight="1" x14ac:dyDescent="0.35">
      <c r="A222" s="55">
        <v>54</v>
      </c>
      <c r="B222" s="66" t="s">
        <v>109</v>
      </c>
      <c r="C222" s="66"/>
      <c r="D222" s="46"/>
      <c r="E222" s="58" t="s">
        <v>128</v>
      </c>
      <c r="F222" s="58">
        <v>5</v>
      </c>
      <c r="G222" s="48"/>
      <c r="H222" s="48">
        <f t="shared" si="10"/>
        <v>0</v>
      </c>
      <c r="I222" s="51"/>
    </row>
    <row r="223" spans="1:9" s="45" customFormat="1" ht="31.8" customHeight="1" x14ac:dyDescent="0.35">
      <c r="A223" s="55">
        <v>55</v>
      </c>
      <c r="B223" s="66" t="s">
        <v>110</v>
      </c>
      <c r="C223" s="66"/>
      <c r="D223" s="46"/>
      <c r="E223" s="58" t="s">
        <v>128</v>
      </c>
      <c r="F223" s="58">
        <v>5</v>
      </c>
      <c r="G223" s="48"/>
      <c r="H223" s="48">
        <f t="shared" si="10"/>
        <v>0</v>
      </c>
      <c r="I223" s="51"/>
    </row>
    <row r="224" spans="1:9" s="45" customFormat="1" ht="31.8" customHeight="1" x14ac:dyDescent="0.35">
      <c r="A224" s="55">
        <v>56</v>
      </c>
      <c r="B224" s="66" t="s">
        <v>111</v>
      </c>
      <c r="C224" s="68"/>
      <c r="D224" s="46"/>
      <c r="E224" s="62" t="s">
        <v>129</v>
      </c>
      <c r="F224" s="58">
        <v>15</v>
      </c>
      <c r="G224" s="48"/>
      <c r="H224" s="48">
        <f t="shared" si="10"/>
        <v>0</v>
      </c>
      <c r="I224" s="51"/>
    </row>
    <row r="225" spans="1:9" s="45" customFormat="1" ht="31.8" customHeight="1" x14ac:dyDescent="0.35">
      <c r="A225" s="55">
        <v>57</v>
      </c>
      <c r="B225" s="66" t="s">
        <v>112</v>
      </c>
      <c r="C225" s="68"/>
      <c r="D225" s="46"/>
      <c r="E225" s="62" t="s">
        <v>127</v>
      </c>
      <c r="F225" s="62">
        <v>30</v>
      </c>
      <c r="G225" s="48"/>
      <c r="H225" s="48">
        <f t="shared" si="10"/>
        <v>0</v>
      </c>
      <c r="I225" s="51"/>
    </row>
    <row r="226" spans="1:9" s="45" customFormat="1" ht="31.8" customHeight="1" x14ac:dyDescent="0.35">
      <c r="A226" s="55">
        <v>58</v>
      </c>
      <c r="B226" s="66" t="s">
        <v>113</v>
      </c>
      <c r="C226" s="68"/>
      <c r="D226" s="46"/>
      <c r="E226" s="58" t="s">
        <v>128</v>
      </c>
      <c r="F226" s="58">
        <v>100</v>
      </c>
      <c r="G226" s="48"/>
      <c r="H226" s="48">
        <f t="shared" si="10"/>
        <v>0</v>
      </c>
      <c r="I226" s="51"/>
    </row>
    <row r="227" spans="1:9" s="45" customFormat="1" ht="31.8" customHeight="1" x14ac:dyDescent="0.35">
      <c r="A227" s="55">
        <v>59</v>
      </c>
      <c r="B227" s="66" t="s">
        <v>114</v>
      </c>
      <c r="C227" s="66"/>
      <c r="D227" s="46"/>
      <c r="E227" s="58" t="s">
        <v>128</v>
      </c>
      <c r="F227" s="58">
        <v>100</v>
      </c>
      <c r="G227" s="48"/>
      <c r="H227" s="48">
        <f t="shared" si="10"/>
        <v>0</v>
      </c>
      <c r="I227" s="51"/>
    </row>
    <row r="228" spans="1:9" s="45" customFormat="1" ht="31.8" customHeight="1" x14ac:dyDescent="0.35">
      <c r="A228" s="55">
        <v>60</v>
      </c>
      <c r="B228" s="66" t="s">
        <v>115</v>
      </c>
      <c r="C228" s="66"/>
      <c r="D228" s="46"/>
      <c r="E228" s="58" t="s">
        <v>127</v>
      </c>
      <c r="F228" s="58">
        <v>50</v>
      </c>
      <c r="G228" s="48"/>
      <c r="H228" s="48">
        <f t="shared" si="10"/>
        <v>0</v>
      </c>
      <c r="I228" s="51"/>
    </row>
    <row r="229" spans="1:9" s="45" customFormat="1" ht="31.8" customHeight="1" x14ac:dyDescent="0.35">
      <c r="A229" s="55">
        <v>61</v>
      </c>
      <c r="B229" s="66" t="s">
        <v>116</v>
      </c>
      <c r="C229" s="66"/>
      <c r="D229" s="46"/>
      <c r="E229" s="58" t="s">
        <v>128</v>
      </c>
      <c r="F229" s="58">
        <v>1</v>
      </c>
      <c r="G229" s="48"/>
      <c r="H229" s="48">
        <f t="shared" si="10"/>
        <v>0</v>
      </c>
      <c r="I229" s="51"/>
    </row>
    <row r="230" spans="1:9" s="45" customFormat="1" ht="31.8" customHeight="1" x14ac:dyDescent="0.35">
      <c r="A230" s="55">
        <v>62</v>
      </c>
      <c r="B230" s="66" t="s">
        <v>117</v>
      </c>
      <c r="C230" s="66"/>
      <c r="D230" s="46"/>
      <c r="E230" s="58" t="s">
        <v>128</v>
      </c>
      <c r="F230" s="58">
        <v>1</v>
      </c>
      <c r="G230" s="48"/>
      <c r="H230" s="48">
        <f t="shared" si="10"/>
        <v>0</v>
      </c>
      <c r="I230" s="51"/>
    </row>
    <row r="231" spans="1:9" s="45" customFormat="1" ht="31.8" customHeight="1" x14ac:dyDescent="0.35">
      <c r="A231" s="55">
        <v>63</v>
      </c>
      <c r="B231" s="66" t="s">
        <v>118</v>
      </c>
      <c r="C231" s="66"/>
      <c r="D231" s="46"/>
      <c r="E231" s="58" t="s">
        <v>128</v>
      </c>
      <c r="F231" s="58">
        <v>1</v>
      </c>
      <c r="G231" s="48"/>
      <c r="H231" s="48">
        <f t="shared" si="10"/>
        <v>0</v>
      </c>
      <c r="I231" s="51"/>
    </row>
    <row r="232" spans="1:9" s="45" customFormat="1" ht="31.8" customHeight="1" x14ac:dyDescent="0.35">
      <c r="A232" s="55">
        <v>64</v>
      </c>
      <c r="B232" s="66" t="s">
        <v>119</v>
      </c>
      <c r="C232" s="66"/>
      <c r="D232" s="46"/>
      <c r="E232" s="58" t="s">
        <v>128</v>
      </c>
      <c r="F232" s="58">
        <v>1</v>
      </c>
      <c r="G232" s="48"/>
      <c r="H232" s="48">
        <f t="shared" ref="H232:H280" si="11">F232*G232</f>
        <v>0</v>
      </c>
      <c r="I232" s="51"/>
    </row>
    <row r="233" spans="1:9" s="45" customFormat="1" ht="31.8" customHeight="1" x14ac:dyDescent="0.35">
      <c r="A233" s="55">
        <v>65</v>
      </c>
      <c r="B233" s="66" t="s">
        <v>120</v>
      </c>
      <c r="C233" s="66"/>
      <c r="D233" s="46"/>
      <c r="E233" s="58" t="s">
        <v>125</v>
      </c>
      <c r="F233" s="58">
        <v>2</v>
      </c>
      <c r="G233" s="48"/>
      <c r="H233" s="48">
        <f t="shared" si="11"/>
        <v>0</v>
      </c>
      <c r="I233" s="51"/>
    </row>
    <row r="234" spans="1:9" s="45" customFormat="1" ht="31.8" customHeight="1" x14ac:dyDescent="0.35">
      <c r="A234" s="55">
        <v>66</v>
      </c>
      <c r="B234" s="66" t="s">
        <v>121</v>
      </c>
      <c r="C234" s="66"/>
      <c r="D234" s="46"/>
      <c r="E234" s="58" t="s">
        <v>125</v>
      </c>
      <c r="F234" s="58">
        <v>40</v>
      </c>
      <c r="G234" s="48"/>
      <c r="H234" s="48">
        <f t="shared" si="11"/>
        <v>0</v>
      </c>
      <c r="I234" s="51"/>
    </row>
    <row r="235" spans="1:9" s="45" customFormat="1" ht="31.8" customHeight="1" x14ac:dyDescent="0.35">
      <c r="A235" s="111" t="s">
        <v>130</v>
      </c>
      <c r="B235" s="112"/>
      <c r="C235" s="112"/>
      <c r="D235" s="112"/>
      <c r="E235" s="112"/>
      <c r="F235" s="112"/>
      <c r="G235" s="112"/>
      <c r="H235" s="113"/>
      <c r="I235" s="51"/>
    </row>
    <row r="236" spans="1:9" s="45" customFormat="1" ht="31.8" customHeight="1" x14ac:dyDescent="0.35">
      <c r="A236" s="55">
        <v>67</v>
      </c>
      <c r="B236" s="66" t="s">
        <v>131</v>
      </c>
      <c r="C236" s="54"/>
      <c r="D236" s="46"/>
      <c r="E236" s="58" t="s">
        <v>125</v>
      </c>
      <c r="F236" s="58">
        <v>5</v>
      </c>
      <c r="G236" s="48"/>
      <c r="H236" s="48">
        <f t="shared" ref="H236" si="12">F236*G236</f>
        <v>0</v>
      </c>
      <c r="I236" s="51"/>
    </row>
    <row r="237" spans="1:9" s="45" customFormat="1" ht="37.200000000000003" customHeight="1" x14ac:dyDescent="0.35">
      <c r="A237" s="55">
        <v>68</v>
      </c>
      <c r="B237" s="66" t="s">
        <v>132</v>
      </c>
      <c r="C237" s="54"/>
      <c r="D237" s="46"/>
      <c r="E237" s="58" t="s">
        <v>125</v>
      </c>
      <c r="F237" s="58">
        <v>1</v>
      </c>
      <c r="G237" s="48"/>
      <c r="H237" s="48">
        <f t="shared" si="11"/>
        <v>0</v>
      </c>
      <c r="I237" s="51"/>
    </row>
    <row r="238" spans="1:9" s="45" customFormat="1" ht="31.8" customHeight="1" x14ac:dyDescent="0.35">
      <c r="A238" s="55">
        <v>69</v>
      </c>
      <c r="B238" s="66" t="s">
        <v>133</v>
      </c>
      <c r="C238" s="54"/>
      <c r="D238" s="46"/>
      <c r="E238" s="58" t="s">
        <v>125</v>
      </c>
      <c r="F238" s="58">
        <v>1</v>
      </c>
      <c r="G238" s="48"/>
      <c r="H238" s="48">
        <f t="shared" si="11"/>
        <v>0</v>
      </c>
      <c r="I238" s="51"/>
    </row>
    <row r="239" spans="1:9" s="45" customFormat="1" ht="31.8" customHeight="1" x14ac:dyDescent="0.35">
      <c r="A239" s="55">
        <v>70</v>
      </c>
      <c r="B239" s="66" t="s">
        <v>134</v>
      </c>
      <c r="C239" s="54"/>
      <c r="D239" s="46"/>
      <c r="E239" s="58" t="s">
        <v>52</v>
      </c>
      <c r="F239" s="58">
        <v>80</v>
      </c>
      <c r="G239" s="48"/>
      <c r="H239" s="48">
        <f t="shared" si="11"/>
        <v>0</v>
      </c>
      <c r="I239" s="51"/>
    </row>
    <row r="240" spans="1:9" s="45" customFormat="1" ht="31.8" customHeight="1" x14ac:dyDescent="0.35">
      <c r="A240" s="55">
        <v>71</v>
      </c>
      <c r="B240" s="66" t="s">
        <v>135</v>
      </c>
      <c r="C240" s="54"/>
      <c r="D240" s="46"/>
      <c r="E240" s="58" t="s">
        <v>52</v>
      </c>
      <c r="F240" s="58">
        <v>20</v>
      </c>
      <c r="G240" s="48"/>
      <c r="H240" s="48">
        <f t="shared" si="11"/>
        <v>0</v>
      </c>
      <c r="I240" s="51"/>
    </row>
    <row r="241" spans="1:9" s="45" customFormat="1" ht="31.8" customHeight="1" x14ac:dyDescent="0.35">
      <c r="A241" s="55">
        <v>72</v>
      </c>
      <c r="B241" s="66" t="s">
        <v>136</v>
      </c>
      <c r="C241" s="54"/>
      <c r="D241" s="46"/>
      <c r="E241" s="58" t="s">
        <v>52</v>
      </c>
      <c r="F241" s="58">
        <v>20</v>
      </c>
      <c r="G241" s="48"/>
      <c r="H241" s="48">
        <f t="shared" si="11"/>
        <v>0</v>
      </c>
      <c r="I241" s="51"/>
    </row>
    <row r="242" spans="1:9" s="45" customFormat="1" ht="31.8" customHeight="1" x14ac:dyDescent="0.35">
      <c r="A242" s="55">
        <v>73</v>
      </c>
      <c r="B242" s="66" t="s">
        <v>137</v>
      </c>
      <c r="C242" s="54"/>
      <c r="D242" s="46"/>
      <c r="E242" s="57" t="s">
        <v>52</v>
      </c>
      <c r="F242" s="57">
        <v>20</v>
      </c>
      <c r="G242" s="48"/>
      <c r="H242" s="48">
        <f t="shared" si="11"/>
        <v>0</v>
      </c>
      <c r="I242" s="51"/>
    </row>
    <row r="243" spans="1:9" s="45" customFormat="1" ht="31.8" customHeight="1" x14ac:dyDescent="0.35">
      <c r="A243" s="55">
        <v>74</v>
      </c>
      <c r="B243" s="66" t="s">
        <v>138</v>
      </c>
      <c r="C243" s="54"/>
      <c r="D243" s="46"/>
      <c r="E243" s="57" t="s">
        <v>52</v>
      </c>
      <c r="F243" s="57">
        <v>25</v>
      </c>
      <c r="G243" s="48"/>
      <c r="H243" s="48">
        <f t="shared" si="11"/>
        <v>0</v>
      </c>
      <c r="I243" s="51"/>
    </row>
    <row r="244" spans="1:9" s="45" customFormat="1" ht="31.8" customHeight="1" x14ac:dyDescent="0.35">
      <c r="A244" s="55">
        <v>75</v>
      </c>
      <c r="B244" s="66" t="s">
        <v>206</v>
      </c>
      <c r="C244" s="54"/>
      <c r="D244" s="46"/>
      <c r="E244" s="57" t="s">
        <v>52</v>
      </c>
      <c r="F244" s="57">
        <v>80</v>
      </c>
      <c r="G244" s="48"/>
      <c r="H244" s="48">
        <f t="shared" si="11"/>
        <v>0</v>
      </c>
      <c r="I244" s="51"/>
    </row>
    <row r="245" spans="1:9" s="45" customFormat="1" ht="31.8" customHeight="1" x14ac:dyDescent="0.35">
      <c r="A245" s="55">
        <v>76</v>
      </c>
      <c r="B245" s="66" t="s">
        <v>140</v>
      </c>
      <c r="C245" s="54"/>
      <c r="D245" s="46"/>
      <c r="E245" s="57" t="s">
        <v>51</v>
      </c>
      <c r="F245" s="57">
        <f>ROUNDUP(F241/0.12,0)</f>
        <v>167</v>
      </c>
      <c r="G245" s="48"/>
      <c r="H245" s="48">
        <f t="shared" si="11"/>
        <v>0</v>
      </c>
      <c r="I245" s="51"/>
    </row>
    <row r="246" spans="1:9" s="45" customFormat="1" ht="31.8" customHeight="1" x14ac:dyDescent="0.35">
      <c r="A246" s="55">
        <v>77</v>
      </c>
      <c r="B246" s="66" t="s">
        <v>141</v>
      </c>
      <c r="C246" s="54"/>
      <c r="D246" s="46"/>
      <c r="E246" s="57" t="s">
        <v>51</v>
      </c>
      <c r="F246" s="57">
        <f>F245</f>
        <v>167</v>
      </c>
      <c r="G246" s="48"/>
      <c r="H246" s="48">
        <f t="shared" si="11"/>
        <v>0</v>
      </c>
      <c r="I246" s="51"/>
    </row>
    <row r="247" spans="1:9" s="45" customFormat="1" ht="31.8" customHeight="1" x14ac:dyDescent="0.35">
      <c r="A247" s="55">
        <v>78</v>
      </c>
      <c r="B247" s="66" t="s">
        <v>142</v>
      </c>
      <c r="C247" s="54"/>
      <c r="D247" s="46"/>
      <c r="E247" s="57" t="s">
        <v>52</v>
      </c>
      <c r="F247" s="57">
        <v>20</v>
      </c>
      <c r="G247" s="48"/>
      <c r="H247" s="48">
        <f t="shared" si="11"/>
        <v>0</v>
      </c>
      <c r="I247" s="51"/>
    </row>
    <row r="248" spans="1:9" s="45" customFormat="1" ht="31.8" customHeight="1" x14ac:dyDescent="0.35">
      <c r="A248" s="55">
        <v>79</v>
      </c>
      <c r="B248" s="66" t="s">
        <v>143</v>
      </c>
      <c r="C248" s="54"/>
      <c r="D248" s="46"/>
      <c r="E248" s="57" t="s">
        <v>125</v>
      </c>
      <c r="F248" s="57">
        <v>5</v>
      </c>
      <c r="G248" s="48"/>
      <c r="H248" s="48">
        <f t="shared" si="11"/>
        <v>0</v>
      </c>
      <c r="I248" s="51"/>
    </row>
    <row r="249" spans="1:9" s="45" customFormat="1" ht="31.8" customHeight="1" x14ac:dyDescent="0.35">
      <c r="A249" s="55">
        <v>80</v>
      </c>
      <c r="B249" s="66" t="s">
        <v>207</v>
      </c>
      <c r="C249" s="54"/>
      <c r="D249" s="46"/>
      <c r="E249" s="57" t="s">
        <v>125</v>
      </c>
      <c r="F249" s="57">
        <v>2</v>
      </c>
      <c r="G249" s="48"/>
      <c r="H249" s="48">
        <f t="shared" si="11"/>
        <v>0</v>
      </c>
      <c r="I249" s="51"/>
    </row>
    <row r="250" spans="1:9" s="45" customFormat="1" ht="31.8" customHeight="1" x14ac:dyDescent="0.35">
      <c r="A250" s="111" t="s">
        <v>147</v>
      </c>
      <c r="B250" s="112"/>
      <c r="C250" s="112"/>
      <c r="D250" s="112"/>
      <c r="E250" s="112"/>
      <c r="F250" s="112"/>
      <c r="G250" s="112"/>
      <c r="H250" s="113"/>
      <c r="I250" s="51"/>
    </row>
    <row r="251" spans="1:9" s="45" customFormat="1" ht="31.8" customHeight="1" x14ac:dyDescent="0.35">
      <c r="A251" s="55">
        <v>81</v>
      </c>
      <c r="B251" s="66" t="s">
        <v>148</v>
      </c>
      <c r="C251" s="54"/>
      <c r="D251" s="46"/>
      <c r="E251" s="58" t="s">
        <v>51</v>
      </c>
      <c r="F251" s="58">
        <v>1</v>
      </c>
      <c r="G251" s="48"/>
      <c r="H251" s="48">
        <f t="shared" si="11"/>
        <v>0</v>
      </c>
      <c r="I251" s="51"/>
    </row>
    <row r="252" spans="1:9" s="45" customFormat="1" ht="31.8" customHeight="1" x14ac:dyDescent="0.35">
      <c r="A252" s="55">
        <v>82</v>
      </c>
      <c r="B252" s="66" t="s">
        <v>149</v>
      </c>
      <c r="C252" s="54"/>
      <c r="D252" s="46"/>
      <c r="E252" s="58" t="s">
        <v>51</v>
      </c>
      <c r="F252" s="58">
        <v>1</v>
      </c>
      <c r="G252" s="48"/>
      <c r="H252" s="48">
        <f t="shared" si="11"/>
        <v>0</v>
      </c>
      <c r="I252" s="51"/>
    </row>
    <row r="253" spans="1:9" s="45" customFormat="1" ht="31.8" customHeight="1" x14ac:dyDescent="0.35">
      <c r="A253" s="55">
        <v>83</v>
      </c>
      <c r="B253" s="66" t="s">
        <v>151</v>
      </c>
      <c r="C253" s="54"/>
      <c r="D253" s="46"/>
      <c r="E253" s="58" t="s">
        <v>51</v>
      </c>
      <c r="F253" s="58">
        <v>1</v>
      </c>
      <c r="G253" s="48"/>
      <c r="H253" s="48">
        <f t="shared" si="11"/>
        <v>0</v>
      </c>
      <c r="I253" s="51"/>
    </row>
    <row r="254" spans="1:9" s="45" customFormat="1" ht="31.8" customHeight="1" x14ac:dyDescent="0.35">
      <c r="A254" s="55">
        <v>84</v>
      </c>
      <c r="B254" s="66" t="s">
        <v>150</v>
      </c>
      <c r="C254" s="54"/>
      <c r="D254" s="46"/>
      <c r="E254" s="58" t="s">
        <v>51</v>
      </c>
      <c r="F254" s="58">
        <v>4</v>
      </c>
      <c r="G254" s="48"/>
      <c r="H254" s="48">
        <f t="shared" si="11"/>
        <v>0</v>
      </c>
      <c r="I254" s="51"/>
    </row>
    <row r="255" spans="1:9" s="45" customFormat="1" ht="31.8" customHeight="1" x14ac:dyDescent="0.35">
      <c r="A255" s="55">
        <v>85</v>
      </c>
      <c r="B255" s="66" t="s">
        <v>152</v>
      </c>
      <c r="C255" s="54"/>
      <c r="D255" s="46"/>
      <c r="E255" s="58" t="s">
        <v>51</v>
      </c>
      <c r="F255" s="58">
        <v>1</v>
      </c>
      <c r="G255" s="48"/>
      <c r="H255" s="48">
        <f t="shared" si="11"/>
        <v>0</v>
      </c>
      <c r="I255" s="51"/>
    </row>
    <row r="256" spans="1:9" s="45" customFormat="1" ht="31.8" customHeight="1" x14ac:dyDescent="0.35">
      <c r="A256" s="55">
        <v>86</v>
      </c>
      <c r="B256" s="66" t="s">
        <v>153</v>
      </c>
      <c r="C256" s="54"/>
      <c r="D256" s="46"/>
      <c r="E256" s="58" t="s">
        <v>52</v>
      </c>
      <c r="F256" s="58">
        <v>5</v>
      </c>
      <c r="G256" s="48"/>
      <c r="H256" s="48">
        <f t="shared" si="11"/>
        <v>0</v>
      </c>
      <c r="I256" s="51"/>
    </row>
    <row r="257" spans="1:9" s="45" customFormat="1" ht="31.8" customHeight="1" x14ac:dyDescent="0.35">
      <c r="A257" s="55">
        <v>87</v>
      </c>
      <c r="B257" s="66" t="s">
        <v>208</v>
      </c>
      <c r="C257" s="54"/>
      <c r="D257" s="46"/>
      <c r="E257" s="58" t="s">
        <v>52</v>
      </c>
      <c r="F257" s="58">
        <v>50</v>
      </c>
      <c r="G257" s="48"/>
      <c r="H257" s="48">
        <f t="shared" si="11"/>
        <v>0</v>
      </c>
      <c r="I257" s="51"/>
    </row>
    <row r="258" spans="1:9" s="45" customFormat="1" ht="31.8" customHeight="1" x14ac:dyDescent="0.35">
      <c r="A258" s="55">
        <v>88</v>
      </c>
      <c r="B258" s="66" t="s">
        <v>155</v>
      </c>
      <c r="C258" s="54"/>
      <c r="D258" s="46"/>
      <c r="E258" s="58" t="s">
        <v>52</v>
      </c>
      <c r="F258" s="58">
        <v>50</v>
      </c>
      <c r="G258" s="48"/>
      <c r="H258" s="48">
        <f t="shared" si="11"/>
        <v>0</v>
      </c>
      <c r="I258" s="51"/>
    </row>
    <row r="259" spans="1:9" s="45" customFormat="1" ht="31.8" customHeight="1" x14ac:dyDescent="0.35">
      <c r="A259" s="55">
        <v>89</v>
      </c>
      <c r="B259" s="66" t="s">
        <v>209</v>
      </c>
      <c r="C259" s="54"/>
      <c r="D259" s="46"/>
      <c r="E259" s="58" t="s">
        <v>52</v>
      </c>
      <c r="F259" s="58">
        <v>50</v>
      </c>
      <c r="G259" s="48"/>
      <c r="H259" s="48">
        <f t="shared" si="11"/>
        <v>0</v>
      </c>
      <c r="I259" s="51"/>
    </row>
    <row r="260" spans="1:9" s="45" customFormat="1" ht="31.8" customHeight="1" x14ac:dyDescent="0.35">
      <c r="A260" s="55">
        <v>90</v>
      </c>
      <c r="B260" s="66" t="s">
        <v>210</v>
      </c>
      <c r="C260" s="54"/>
      <c r="D260" s="46"/>
      <c r="E260" s="58" t="s">
        <v>51</v>
      </c>
      <c r="F260" s="58">
        <v>1</v>
      </c>
      <c r="G260" s="48"/>
      <c r="H260" s="48">
        <f t="shared" si="11"/>
        <v>0</v>
      </c>
      <c r="I260" s="51"/>
    </row>
    <row r="261" spans="1:9" s="45" customFormat="1" ht="31.8" customHeight="1" x14ac:dyDescent="0.35">
      <c r="A261" s="55">
        <v>91</v>
      </c>
      <c r="B261" s="66" t="s">
        <v>157</v>
      </c>
      <c r="C261" s="54"/>
      <c r="D261" s="46"/>
      <c r="E261" s="58" t="s">
        <v>51</v>
      </c>
      <c r="F261" s="58">
        <v>1</v>
      </c>
      <c r="G261" s="48"/>
      <c r="H261" s="48">
        <f t="shared" si="11"/>
        <v>0</v>
      </c>
      <c r="I261" s="51"/>
    </row>
    <row r="262" spans="1:9" s="45" customFormat="1" ht="31.8" customHeight="1" x14ac:dyDescent="0.35">
      <c r="A262" s="55">
        <v>92</v>
      </c>
      <c r="B262" s="66" t="s">
        <v>158</v>
      </c>
      <c r="C262" s="54"/>
      <c r="D262" s="46"/>
      <c r="E262" s="58" t="s">
        <v>51</v>
      </c>
      <c r="F262" s="58">
        <v>1</v>
      </c>
      <c r="G262" s="48"/>
      <c r="H262" s="48">
        <f t="shared" si="11"/>
        <v>0</v>
      </c>
      <c r="I262" s="51"/>
    </row>
    <row r="263" spans="1:9" s="45" customFormat="1" ht="31.8" customHeight="1" x14ac:dyDescent="0.35">
      <c r="A263" s="55">
        <v>93</v>
      </c>
      <c r="B263" s="66" t="s">
        <v>159</v>
      </c>
      <c r="C263" s="54"/>
      <c r="D263" s="46"/>
      <c r="E263" s="58" t="s">
        <v>51</v>
      </c>
      <c r="F263" s="58">
        <v>1</v>
      </c>
      <c r="G263" s="48"/>
      <c r="H263" s="48">
        <f t="shared" si="11"/>
        <v>0</v>
      </c>
      <c r="I263" s="51"/>
    </row>
    <row r="264" spans="1:9" s="45" customFormat="1" ht="31.8" customHeight="1" x14ac:dyDescent="0.35">
      <c r="A264" s="55">
        <v>94</v>
      </c>
      <c r="B264" s="66" t="s">
        <v>160</v>
      </c>
      <c r="C264" s="54"/>
      <c r="D264" s="46"/>
      <c r="E264" s="58" t="s">
        <v>51</v>
      </c>
      <c r="F264" s="58">
        <v>1</v>
      </c>
      <c r="G264" s="48"/>
      <c r="H264" s="48">
        <f t="shared" si="11"/>
        <v>0</v>
      </c>
      <c r="I264" s="51"/>
    </row>
    <row r="265" spans="1:9" s="45" customFormat="1" ht="31.8" customHeight="1" x14ac:dyDescent="0.35">
      <c r="A265" s="55">
        <v>95</v>
      </c>
      <c r="B265" s="66" t="s">
        <v>161</v>
      </c>
      <c r="C265" s="54"/>
      <c r="D265" s="46"/>
      <c r="E265" s="58" t="s">
        <v>51</v>
      </c>
      <c r="F265" s="58">
        <v>1</v>
      </c>
      <c r="G265" s="48"/>
      <c r="H265" s="48">
        <f t="shared" si="11"/>
        <v>0</v>
      </c>
      <c r="I265" s="51"/>
    </row>
    <row r="266" spans="1:9" s="45" customFormat="1" ht="31.8" customHeight="1" x14ac:dyDescent="0.35">
      <c r="A266" s="55">
        <v>96</v>
      </c>
      <c r="B266" s="66" t="s">
        <v>162</v>
      </c>
      <c r="C266" s="54"/>
      <c r="D266" s="46"/>
      <c r="E266" s="58" t="s">
        <v>51</v>
      </c>
      <c r="F266" s="58">
        <v>3</v>
      </c>
      <c r="G266" s="48"/>
      <c r="H266" s="48">
        <f t="shared" si="11"/>
        <v>0</v>
      </c>
      <c r="I266" s="51"/>
    </row>
    <row r="267" spans="1:9" s="45" customFormat="1" ht="31.8" customHeight="1" x14ac:dyDescent="0.35">
      <c r="A267" s="55">
        <v>97</v>
      </c>
      <c r="B267" s="66" t="s">
        <v>163</v>
      </c>
      <c r="C267" s="54"/>
      <c r="D267" s="46"/>
      <c r="E267" s="58" t="s">
        <v>51</v>
      </c>
      <c r="F267" s="58">
        <v>2</v>
      </c>
      <c r="G267" s="48"/>
      <c r="H267" s="48">
        <f t="shared" si="11"/>
        <v>0</v>
      </c>
      <c r="I267" s="51"/>
    </row>
    <row r="268" spans="1:9" s="45" customFormat="1" ht="31.8" customHeight="1" x14ac:dyDescent="0.35">
      <c r="A268" s="55">
        <v>98</v>
      </c>
      <c r="B268" s="66" t="s">
        <v>164</v>
      </c>
      <c r="C268" s="54"/>
      <c r="D268" s="46"/>
      <c r="E268" s="58" t="s">
        <v>51</v>
      </c>
      <c r="F268" s="58">
        <v>1</v>
      </c>
      <c r="G268" s="48"/>
      <c r="H268" s="48">
        <f t="shared" si="11"/>
        <v>0</v>
      </c>
      <c r="I268" s="51"/>
    </row>
    <row r="269" spans="1:9" s="45" customFormat="1" ht="31.8" customHeight="1" x14ac:dyDescent="0.35">
      <c r="A269" s="55">
        <v>99</v>
      </c>
      <c r="B269" s="66" t="s">
        <v>165</v>
      </c>
      <c r="C269" s="54"/>
      <c r="D269" s="46"/>
      <c r="E269" s="58" t="s">
        <v>51</v>
      </c>
      <c r="F269" s="58">
        <v>2</v>
      </c>
      <c r="G269" s="48"/>
      <c r="H269" s="48">
        <f t="shared" si="11"/>
        <v>0</v>
      </c>
      <c r="I269" s="51"/>
    </row>
    <row r="270" spans="1:9" s="45" customFormat="1" ht="31.8" customHeight="1" x14ac:dyDescent="0.35">
      <c r="A270" s="55">
        <v>100</v>
      </c>
      <c r="B270" s="66" t="s">
        <v>166</v>
      </c>
      <c r="C270" s="54"/>
      <c r="D270" s="46"/>
      <c r="E270" s="58" t="s">
        <v>51</v>
      </c>
      <c r="F270" s="58">
        <v>1</v>
      </c>
      <c r="G270" s="48"/>
      <c r="H270" s="48">
        <f t="shared" si="11"/>
        <v>0</v>
      </c>
      <c r="I270" s="51"/>
    </row>
    <row r="271" spans="1:9" s="45" customFormat="1" ht="31.8" customHeight="1" x14ac:dyDescent="0.35">
      <c r="A271" s="55">
        <v>101</v>
      </c>
      <c r="B271" s="66" t="s">
        <v>120</v>
      </c>
      <c r="C271" s="54"/>
      <c r="D271" s="46"/>
      <c r="E271" s="58" t="s">
        <v>125</v>
      </c>
      <c r="F271" s="58">
        <v>1</v>
      </c>
      <c r="G271" s="48"/>
      <c r="H271" s="48">
        <f t="shared" si="11"/>
        <v>0</v>
      </c>
      <c r="I271" s="51"/>
    </row>
    <row r="272" spans="1:9" s="45" customFormat="1" ht="31.8" customHeight="1" x14ac:dyDescent="0.35">
      <c r="A272" s="55">
        <v>102</v>
      </c>
      <c r="B272" s="66" t="s">
        <v>121</v>
      </c>
      <c r="C272" s="54"/>
      <c r="D272" s="46"/>
      <c r="E272" s="58" t="s">
        <v>125</v>
      </c>
      <c r="F272" s="58">
        <v>8</v>
      </c>
      <c r="G272" s="48"/>
      <c r="H272" s="48">
        <f t="shared" si="11"/>
        <v>0</v>
      </c>
      <c r="I272" s="51"/>
    </row>
    <row r="273" spans="1:9" s="45" customFormat="1" ht="31.8" customHeight="1" x14ac:dyDescent="0.35">
      <c r="A273" s="55">
        <v>103</v>
      </c>
      <c r="B273" s="66" t="s">
        <v>167</v>
      </c>
      <c r="C273" s="54"/>
      <c r="D273" s="46"/>
      <c r="E273" s="58" t="s">
        <v>53</v>
      </c>
      <c r="F273" s="58">
        <v>2</v>
      </c>
      <c r="G273" s="48"/>
      <c r="H273" s="48">
        <f t="shared" si="11"/>
        <v>0</v>
      </c>
      <c r="I273" s="51"/>
    </row>
    <row r="274" spans="1:9" s="45" customFormat="1" ht="31.8" customHeight="1" x14ac:dyDescent="0.35">
      <c r="A274" s="55">
        <v>104</v>
      </c>
      <c r="B274" s="66" t="s">
        <v>168</v>
      </c>
      <c r="C274" s="54"/>
      <c r="D274" s="46"/>
      <c r="E274" s="58" t="s">
        <v>52</v>
      </c>
      <c r="F274" s="58">
        <v>50</v>
      </c>
      <c r="G274" s="48"/>
      <c r="H274" s="48">
        <f t="shared" si="11"/>
        <v>0</v>
      </c>
      <c r="I274" s="51"/>
    </row>
    <row r="275" spans="1:9" s="45" customFormat="1" ht="31.8" customHeight="1" x14ac:dyDescent="0.35">
      <c r="A275" s="55">
        <v>105</v>
      </c>
      <c r="B275" s="66" t="s">
        <v>169</v>
      </c>
      <c r="C275" s="54"/>
      <c r="D275" s="46"/>
      <c r="E275" s="58" t="s">
        <v>51</v>
      </c>
      <c r="F275" s="58">
        <v>3</v>
      </c>
      <c r="G275" s="48"/>
      <c r="H275" s="48">
        <f t="shared" si="11"/>
        <v>0</v>
      </c>
      <c r="I275" s="51"/>
    </row>
    <row r="276" spans="1:9" s="45" customFormat="1" ht="31.8" customHeight="1" x14ac:dyDescent="0.35">
      <c r="A276" s="55">
        <v>106</v>
      </c>
      <c r="B276" s="66" t="s">
        <v>170</v>
      </c>
      <c r="C276" s="54"/>
      <c r="D276" s="46"/>
      <c r="E276" s="58" t="s">
        <v>51</v>
      </c>
      <c r="F276" s="58">
        <v>1</v>
      </c>
      <c r="G276" s="48"/>
      <c r="H276" s="48">
        <f t="shared" si="11"/>
        <v>0</v>
      </c>
      <c r="I276" s="51"/>
    </row>
    <row r="277" spans="1:9" s="45" customFormat="1" ht="31.8" customHeight="1" x14ac:dyDescent="0.35">
      <c r="A277" s="55">
        <v>107</v>
      </c>
      <c r="B277" s="66" t="s">
        <v>171</v>
      </c>
      <c r="C277" s="54"/>
      <c r="D277" s="46"/>
      <c r="E277" s="58" t="s">
        <v>51</v>
      </c>
      <c r="F277" s="58">
        <v>1</v>
      </c>
      <c r="G277" s="48"/>
      <c r="H277" s="48">
        <f t="shared" si="11"/>
        <v>0</v>
      </c>
      <c r="I277" s="51"/>
    </row>
    <row r="278" spans="1:9" s="45" customFormat="1" ht="31.8" customHeight="1" x14ac:dyDescent="0.35">
      <c r="A278" s="55">
        <v>108</v>
      </c>
      <c r="B278" s="66" t="s">
        <v>172</v>
      </c>
      <c r="C278" s="54"/>
      <c r="D278" s="46"/>
      <c r="E278" s="58" t="s">
        <v>51</v>
      </c>
      <c r="F278" s="58">
        <v>5</v>
      </c>
      <c r="G278" s="48"/>
      <c r="H278" s="48">
        <f t="shared" si="11"/>
        <v>0</v>
      </c>
      <c r="I278" s="51"/>
    </row>
    <row r="279" spans="1:9" s="45" customFormat="1" ht="31.8" customHeight="1" x14ac:dyDescent="0.35">
      <c r="A279" s="55">
        <v>109</v>
      </c>
      <c r="B279" s="66" t="s">
        <v>173</v>
      </c>
      <c r="C279" s="54"/>
      <c r="D279" s="46"/>
      <c r="E279" s="58" t="s">
        <v>51</v>
      </c>
      <c r="F279" s="58">
        <v>2</v>
      </c>
      <c r="G279" s="48"/>
      <c r="H279" s="48">
        <f t="shared" si="11"/>
        <v>0</v>
      </c>
      <c r="I279" s="51"/>
    </row>
    <row r="280" spans="1:9" s="45" customFormat="1" ht="31.8" customHeight="1" x14ac:dyDescent="0.35">
      <c r="A280" s="55">
        <v>110</v>
      </c>
      <c r="B280" s="66" t="s">
        <v>174</v>
      </c>
      <c r="C280" s="54"/>
      <c r="D280" s="46"/>
      <c r="E280" s="58" t="s">
        <v>51</v>
      </c>
      <c r="F280" s="58">
        <v>2</v>
      </c>
      <c r="G280" s="48"/>
      <c r="H280" s="48">
        <f t="shared" si="11"/>
        <v>0</v>
      </c>
      <c r="I280" s="51"/>
    </row>
    <row r="281" spans="1:9" s="45" customFormat="1" ht="31.8" customHeight="1" x14ac:dyDescent="0.35">
      <c r="A281" s="55">
        <v>111</v>
      </c>
      <c r="B281" s="66" t="s">
        <v>175</v>
      </c>
      <c r="C281" s="54"/>
      <c r="D281" s="46"/>
      <c r="E281" s="58" t="s">
        <v>51</v>
      </c>
      <c r="F281" s="58">
        <v>2</v>
      </c>
      <c r="G281" s="48"/>
      <c r="H281" s="48">
        <f t="shared" ref="H281:H325" si="13">F281*G281</f>
        <v>0</v>
      </c>
      <c r="I281" s="51"/>
    </row>
    <row r="282" spans="1:9" s="45" customFormat="1" ht="31.8" customHeight="1" x14ac:dyDescent="0.35">
      <c r="A282" s="55">
        <v>112</v>
      </c>
      <c r="B282" s="66" t="s">
        <v>176</v>
      </c>
      <c r="C282" s="54"/>
      <c r="D282" s="46"/>
      <c r="E282" s="58" t="s">
        <v>51</v>
      </c>
      <c r="F282" s="58">
        <v>1</v>
      </c>
      <c r="G282" s="48"/>
      <c r="H282" s="48">
        <f t="shared" si="13"/>
        <v>0</v>
      </c>
      <c r="I282" s="51"/>
    </row>
    <row r="283" spans="1:9" s="45" customFormat="1" ht="31.8" customHeight="1" x14ac:dyDescent="0.35">
      <c r="A283" s="55">
        <v>113</v>
      </c>
      <c r="B283" s="66" t="s">
        <v>177</v>
      </c>
      <c r="C283" s="54"/>
      <c r="D283" s="46"/>
      <c r="E283" s="58" t="s">
        <v>52</v>
      </c>
      <c r="F283" s="58">
        <v>15</v>
      </c>
      <c r="G283" s="48"/>
      <c r="H283" s="48">
        <f t="shared" ref="H283:H297" si="14">F283*G283</f>
        <v>0</v>
      </c>
      <c r="I283" s="51"/>
    </row>
    <row r="284" spans="1:9" s="45" customFormat="1" ht="31.8" customHeight="1" x14ac:dyDescent="0.35">
      <c r="A284" s="55">
        <v>114</v>
      </c>
      <c r="B284" s="66" t="s">
        <v>178</v>
      </c>
      <c r="C284" s="54"/>
      <c r="D284" s="46"/>
      <c r="E284" s="58" t="s">
        <v>51</v>
      </c>
      <c r="F284" s="58">
        <v>2</v>
      </c>
      <c r="G284" s="48"/>
      <c r="H284" s="48">
        <f t="shared" si="14"/>
        <v>0</v>
      </c>
      <c r="I284" s="51"/>
    </row>
    <row r="285" spans="1:9" s="45" customFormat="1" ht="31.8" customHeight="1" x14ac:dyDescent="0.35">
      <c r="A285" s="55">
        <v>115</v>
      </c>
      <c r="B285" s="66" t="s">
        <v>179</v>
      </c>
      <c r="C285" s="54"/>
      <c r="D285" s="46"/>
      <c r="E285" s="58" t="s">
        <v>51</v>
      </c>
      <c r="F285" s="58">
        <v>1</v>
      </c>
      <c r="G285" s="48"/>
      <c r="H285" s="48">
        <f t="shared" si="14"/>
        <v>0</v>
      </c>
      <c r="I285" s="51"/>
    </row>
    <row r="286" spans="1:9" s="45" customFormat="1" ht="37.799999999999997" customHeight="1" x14ac:dyDescent="0.35">
      <c r="A286" s="55">
        <v>116</v>
      </c>
      <c r="B286" s="66" t="s">
        <v>180</v>
      </c>
      <c r="C286" s="54"/>
      <c r="D286" s="46"/>
      <c r="E286" s="58" t="s">
        <v>51</v>
      </c>
      <c r="F286" s="58">
        <v>20</v>
      </c>
      <c r="G286" s="48"/>
      <c r="H286" s="48">
        <f t="shared" si="14"/>
        <v>0</v>
      </c>
      <c r="I286" s="51"/>
    </row>
    <row r="287" spans="1:9" s="45" customFormat="1" ht="31.8" customHeight="1" x14ac:dyDescent="0.35">
      <c r="A287" s="55">
        <v>117</v>
      </c>
      <c r="B287" s="66" t="s">
        <v>181</v>
      </c>
      <c r="C287" s="54"/>
      <c r="D287" s="46"/>
      <c r="E287" s="58" t="s">
        <v>126</v>
      </c>
      <c r="F287" s="58">
        <v>15</v>
      </c>
      <c r="G287" s="48"/>
      <c r="H287" s="48">
        <f t="shared" si="14"/>
        <v>0</v>
      </c>
      <c r="I287" s="51"/>
    </row>
    <row r="288" spans="1:9" s="45" customFormat="1" ht="31.8" customHeight="1" x14ac:dyDescent="0.35">
      <c r="A288" s="55">
        <v>118</v>
      </c>
      <c r="B288" s="66" t="s">
        <v>182</v>
      </c>
      <c r="C288" s="54"/>
      <c r="D288" s="46"/>
      <c r="E288" s="58" t="s">
        <v>127</v>
      </c>
      <c r="F288" s="58">
        <v>15</v>
      </c>
      <c r="G288" s="48"/>
      <c r="H288" s="48">
        <f t="shared" si="14"/>
        <v>0</v>
      </c>
      <c r="I288" s="51"/>
    </row>
    <row r="289" spans="1:9" s="45" customFormat="1" ht="31.8" customHeight="1" x14ac:dyDescent="0.35">
      <c r="A289" s="55">
        <v>119</v>
      </c>
      <c r="B289" s="66" t="s">
        <v>183</v>
      </c>
      <c r="C289" s="54"/>
      <c r="D289" s="46"/>
      <c r="E289" s="58" t="s">
        <v>52</v>
      </c>
      <c r="F289" s="58">
        <v>6</v>
      </c>
      <c r="G289" s="48"/>
      <c r="H289" s="48">
        <f t="shared" si="14"/>
        <v>0</v>
      </c>
      <c r="I289" s="51"/>
    </row>
    <row r="290" spans="1:9" s="45" customFormat="1" ht="31.8" customHeight="1" x14ac:dyDescent="0.35">
      <c r="A290" s="55">
        <v>120</v>
      </c>
      <c r="B290" s="66" t="s">
        <v>184</v>
      </c>
      <c r="C290" s="54"/>
      <c r="D290" s="46"/>
      <c r="E290" s="58" t="s">
        <v>51</v>
      </c>
      <c r="F290" s="58">
        <v>2</v>
      </c>
      <c r="G290" s="48"/>
      <c r="H290" s="48">
        <f t="shared" si="14"/>
        <v>0</v>
      </c>
      <c r="I290" s="51"/>
    </row>
    <row r="291" spans="1:9" s="45" customFormat="1" ht="31.8" customHeight="1" x14ac:dyDescent="0.35">
      <c r="A291" s="55">
        <v>121</v>
      </c>
      <c r="B291" s="66" t="s">
        <v>185</v>
      </c>
      <c r="C291" s="54"/>
      <c r="D291" s="46"/>
      <c r="E291" s="58" t="s">
        <v>51</v>
      </c>
      <c r="F291" s="58">
        <v>1</v>
      </c>
      <c r="G291" s="48"/>
      <c r="H291" s="48">
        <f t="shared" si="14"/>
        <v>0</v>
      </c>
      <c r="I291" s="51"/>
    </row>
    <row r="292" spans="1:9" s="45" customFormat="1" ht="31.8" customHeight="1" x14ac:dyDescent="0.35">
      <c r="A292" s="55">
        <v>122</v>
      </c>
      <c r="B292" s="66" t="s">
        <v>186</v>
      </c>
      <c r="C292" s="54"/>
      <c r="D292" s="46"/>
      <c r="E292" s="58" t="s">
        <v>51</v>
      </c>
      <c r="F292" s="58">
        <v>1</v>
      </c>
      <c r="G292" s="48"/>
      <c r="H292" s="48">
        <f t="shared" si="14"/>
        <v>0</v>
      </c>
      <c r="I292" s="51"/>
    </row>
    <row r="293" spans="1:9" s="45" customFormat="1" ht="31.8" customHeight="1" x14ac:dyDescent="0.35">
      <c r="A293" s="55">
        <v>123</v>
      </c>
      <c r="B293" s="66" t="s">
        <v>187</v>
      </c>
      <c r="C293" s="54"/>
      <c r="D293" s="46"/>
      <c r="E293" s="58" t="s">
        <v>52</v>
      </c>
      <c r="F293" s="58">
        <v>10</v>
      </c>
      <c r="G293" s="48"/>
      <c r="H293" s="48">
        <f t="shared" si="14"/>
        <v>0</v>
      </c>
      <c r="I293" s="51"/>
    </row>
    <row r="294" spans="1:9" s="45" customFormat="1" ht="31.8" customHeight="1" x14ac:dyDescent="0.35">
      <c r="A294" s="55">
        <v>124</v>
      </c>
      <c r="B294" s="66" t="s">
        <v>188</v>
      </c>
      <c r="C294" s="54"/>
      <c r="D294" s="46"/>
      <c r="E294" s="58" t="s">
        <v>52</v>
      </c>
      <c r="F294" s="58">
        <v>10</v>
      </c>
      <c r="G294" s="48"/>
      <c r="H294" s="48">
        <f t="shared" si="14"/>
        <v>0</v>
      </c>
      <c r="I294" s="51"/>
    </row>
    <row r="295" spans="1:9" s="45" customFormat="1" ht="31.8" customHeight="1" x14ac:dyDescent="0.35">
      <c r="A295" s="111" t="s">
        <v>211</v>
      </c>
      <c r="B295" s="112"/>
      <c r="C295" s="112"/>
      <c r="D295" s="112"/>
      <c r="E295" s="112"/>
      <c r="F295" s="112"/>
      <c r="G295" s="112"/>
      <c r="H295" s="113"/>
      <c r="I295" s="51"/>
    </row>
    <row r="296" spans="1:9" s="45" customFormat="1" ht="31.8" customHeight="1" x14ac:dyDescent="0.35">
      <c r="A296" s="55">
        <v>125</v>
      </c>
      <c r="B296" s="66" t="s">
        <v>212</v>
      </c>
      <c r="C296" s="54"/>
      <c r="D296" s="46"/>
      <c r="E296" s="58" t="s">
        <v>51</v>
      </c>
      <c r="F296" s="58">
        <v>1</v>
      </c>
      <c r="G296" s="48"/>
      <c r="H296" s="48">
        <f t="shared" si="14"/>
        <v>0</v>
      </c>
      <c r="I296" s="51"/>
    </row>
    <row r="297" spans="1:9" s="45" customFormat="1" ht="31.8" customHeight="1" x14ac:dyDescent="0.35">
      <c r="A297" s="55">
        <v>126</v>
      </c>
      <c r="B297" s="66" t="s">
        <v>213</v>
      </c>
      <c r="C297" s="54"/>
      <c r="D297" s="46"/>
      <c r="E297" s="58" t="s">
        <v>51</v>
      </c>
      <c r="F297" s="58">
        <v>1</v>
      </c>
      <c r="G297" s="48"/>
      <c r="H297" s="48">
        <f t="shared" si="14"/>
        <v>0</v>
      </c>
      <c r="I297" s="51"/>
    </row>
    <row r="298" spans="1:9" s="45" customFormat="1" ht="31.8" customHeight="1" x14ac:dyDescent="0.35">
      <c r="A298" s="111" t="s">
        <v>214</v>
      </c>
      <c r="B298" s="112"/>
      <c r="C298" s="112"/>
      <c r="D298" s="112"/>
      <c r="E298" s="112"/>
      <c r="F298" s="112"/>
      <c r="G298" s="112"/>
      <c r="H298" s="113"/>
      <c r="I298" s="51"/>
    </row>
    <row r="299" spans="1:9" s="45" customFormat="1" ht="31.8" customHeight="1" x14ac:dyDescent="0.35">
      <c r="A299" s="55">
        <v>127</v>
      </c>
      <c r="B299" s="69" t="s">
        <v>215</v>
      </c>
      <c r="C299" s="54"/>
      <c r="D299" s="46"/>
      <c r="E299" s="70" t="s">
        <v>232</v>
      </c>
      <c r="F299" s="70">
        <v>400</v>
      </c>
      <c r="G299" s="48"/>
      <c r="H299" s="48">
        <f t="shared" si="13"/>
        <v>0</v>
      </c>
      <c r="I299" s="51"/>
    </row>
    <row r="300" spans="1:9" s="45" customFormat="1" ht="235.2" customHeight="1" x14ac:dyDescent="0.35">
      <c r="A300" s="55">
        <v>128</v>
      </c>
      <c r="B300" s="66" t="s">
        <v>216</v>
      </c>
      <c r="C300" s="54"/>
      <c r="D300" s="46"/>
      <c r="E300" s="58" t="s">
        <v>52</v>
      </c>
      <c r="F300" s="58">
        <v>5</v>
      </c>
      <c r="G300" s="48"/>
      <c r="H300" s="48">
        <f t="shared" si="13"/>
        <v>0</v>
      </c>
      <c r="I300" s="51"/>
    </row>
    <row r="301" spans="1:9" s="45" customFormat="1" ht="57.6" customHeight="1" x14ac:dyDescent="0.35">
      <c r="A301" s="55">
        <v>129</v>
      </c>
      <c r="B301" s="66" t="s">
        <v>217</v>
      </c>
      <c r="C301" s="54"/>
      <c r="D301" s="46"/>
      <c r="E301" s="58" t="s">
        <v>52</v>
      </c>
      <c r="F301" s="58">
        <v>5</v>
      </c>
      <c r="G301" s="48"/>
      <c r="H301" s="48">
        <f t="shared" si="13"/>
        <v>0</v>
      </c>
      <c r="I301" s="51"/>
    </row>
    <row r="302" spans="1:9" s="45" customFormat="1" ht="91.8" customHeight="1" x14ac:dyDescent="0.35">
      <c r="A302" s="55">
        <v>130</v>
      </c>
      <c r="B302" s="66" t="s">
        <v>190</v>
      </c>
      <c r="C302" s="54"/>
      <c r="D302" s="46"/>
      <c r="E302" s="58" t="s">
        <v>127</v>
      </c>
      <c r="F302" s="58">
        <f>F303+F304+F305+F307+F308+F309+F310+F311+F316+150</f>
        <v>1075</v>
      </c>
      <c r="G302" s="48"/>
      <c r="H302" s="48">
        <f t="shared" si="13"/>
        <v>0</v>
      </c>
      <c r="I302" s="51"/>
    </row>
    <row r="303" spans="1:9" s="45" customFormat="1" ht="31.8" customHeight="1" x14ac:dyDescent="0.35">
      <c r="A303" s="55">
        <v>131</v>
      </c>
      <c r="B303" s="66" t="s">
        <v>218</v>
      </c>
      <c r="C303" s="54"/>
      <c r="D303" s="46"/>
      <c r="E303" s="58" t="s">
        <v>127</v>
      </c>
      <c r="F303" s="58">
        <v>300</v>
      </c>
      <c r="G303" s="48"/>
      <c r="H303" s="48">
        <f t="shared" si="13"/>
        <v>0</v>
      </c>
      <c r="I303" s="51"/>
    </row>
    <row r="304" spans="1:9" s="45" customFormat="1" ht="31.8" customHeight="1" x14ac:dyDescent="0.35">
      <c r="A304" s="55">
        <v>132</v>
      </c>
      <c r="B304" s="66" t="s">
        <v>219</v>
      </c>
      <c r="C304" s="54"/>
      <c r="D304" s="46"/>
      <c r="E304" s="58" t="s">
        <v>127</v>
      </c>
      <c r="F304" s="58">
        <v>100</v>
      </c>
      <c r="G304" s="48"/>
      <c r="H304" s="48">
        <f t="shared" si="13"/>
        <v>0</v>
      </c>
      <c r="I304" s="51"/>
    </row>
    <row r="305" spans="1:9" s="45" customFormat="1" ht="31.8" customHeight="1" x14ac:dyDescent="0.35">
      <c r="A305" s="55">
        <v>133</v>
      </c>
      <c r="B305" s="66" t="s">
        <v>220</v>
      </c>
      <c r="C305" s="54"/>
      <c r="D305" s="46"/>
      <c r="E305" s="58" t="s">
        <v>127</v>
      </c>
      <c r="F305" s="58">
        <v>50</v>
      </c>
      <c r="G305" s="48"/>
      <c r="H305" s="48">
        <f t="shared" si="13"/>
        <v>0</v>
      </c>
      <c r="I305" s="51"/>
    </row>
    <row r="306" spans="1:9" s="45" customFormat="1" ht="31.8" customHeight="1" x14ac:dyDescent="0.35">
      <c r="A306" s="55">
        <v>134</v>
      </c>
      <c r="B306" s="66" t="s">
        <v>221</v>
      </c>
      <c r="C306" s="54"/>
      <c r="D306" s="46"/>
      <c r="E306" s="58" t="s">
        <v>126</v>
      </c>
      <c r="F306" s="58">
        <v>4</v>
      </c>
      <c r="G306" s="48"/>
      <c r="H306" s="48">
        <f t="shared" si="13"/>
        <v>0</v>
      </c>
      <c r="I306" s="51"/>
    </row>
    <row r="307" spans="1:9" s="45" customFormat="1" ht="31.8" customHeight="1" x14ac:dyDescent="0.35">
      <c r="A307" s="55">
        <v>135</v>
      </c>
      <c r="B307" s="66" t="s">
        <v>222</v>
      </c>
      <c r="C307" s="54"/>
      <c r="D307" s="46"/>
      <c r="E307" s="58" t="s">
        <v>127</v>
      </c>
      <c r="F307" s="58">
        <v>80</v>
      </c>
      <c r="G307" s="48"/>
      <c r="H307" s="48">
        <f t="shared" si="13"/>
        <v>0</v>
      </c>
      <c r="I307" s="51"/>
    </row>
    <row r="308" spans="1:9" s="45" customFormat="1" ht="31.8" customHeight="1" x14ac:dyDescent="0.35">
      <c r="A308" s="55">
        <v>136</v>
      </c>
      <c r="B308" s="66" t="s">
        <v>223</v>
      </c>
      <c r="C308" s="54"/>
      <c r="D308" s="46"/>
      <c r="E308" s="58" t="s">
        <v>127</v>
      </c>
      <c r="F308" s="58">
        <v>80</v>
      </c>
      <c r="G308" s="48"/>
      <c r="H308" s="48">
        <f t="shared" si="13"/>
        <v>0</v>
      </c>
      <c r="I308" s="51"/>
    </row>
    <row r="309" spans="1:9" s="45" customFormat="1" ht="31.8" customHeight="1" x14ac:dyDescent="0.35">
      <c r="A309" s="55">
        <v>137</v>
      </c>
      <c r="B309" s="66" t="s">
        <v>224</v>
      </c>
      <c r="C309" s="54"/>
      <c r="D309" s="46"/>
      <c r="E309" s="58" t="s">
        <v>127</v>
      </c>
      <c r="F309" s="58">
        <v>50</v>
      </c>
      <c r="G309" s="48"/>
      <c r="H309" s="48">
        <f t="shared" si="13"/>
        <v>0</v>
      </c>
      <c r="I309" s="51"/>
    </row>
    <row r="310" spans="1:9" s="45" customFormat="1" ht="31.8" customHeight="1" x14ac:dyDescent="0.35">
      <c r="A310" s="55">
        <v>138</v>
      </c>
      <c r="B310" s="66" t="s">
        <v>225</v>
      </c>
      <c r="C310" s="54"/>
      <c r="D310" s="46"/>
      <c r="E310" s="58" t="s">
        <v>127</v>
      </c>
      <c r="F310" s="58">
        <v>50</v>
      </c>
      <c r="G310" s="48"/>
      <c r="H310" s="48">
        <f t="shared" si="13"/>
        <v>0</v>
      </c>
      <c r="I310" s="51"/>
    </row>
    <row r="311" spans="1:9" s="45" customFormat="1" ht="31.8" customHeight="1" x14ac:dyDescent="0.35">
      <c r="A311" s="55">
        <v>139</v>
      </c>
      <c r="B311" s="66" t="s">
        <v>226</v>
      </c>
      <c r="C311" s="54"/>
      <c r="D311" s="46"/>
      <c r="E311" s="58" t="s">
        <v>51</v>
      </c>
      <c r="F311" s="58">
        <v>5</v>
      </c>
      <c r="G311" s="48"/>
      <c r="H311" s="48">
        <f t="shared" si="13"/>
        <v>0</v>
      </c>
      <c r="I311" s="51"/>
    </row>
    <row r="312" spans="1:9" s="45" customFormat="1" ht="31.8" customHeight="1" x14ac:dyDescent="0.35">
      <c r="A312" s="55">
        <v>140</v>
      </c>
      <c r="B312" s="66" t="s">
        <v>227</v>
      </c>
      <c r="C312" s="54"/>
      <c r="D312" s="46"/>
      <c r="E312" s="58" t="s">
        <v>51</v>
      </c>
      <c r="F312" s="58">
        <v>5</v>
      </c>
      <c r="G312" s="48"/>
      <c r="H312" s="48">
        <f t="shared" si="13"/>
        <v>0</v>
      </c>
      <c r="I312" s="51"/>
    </row>
    <row r="313" spans="1:9" s="45" customFormat="1" ht="40.200000000000003" customHeight="1" x14ac:dyDescent="0.35">
      <c r="A313" s="55">
        <v>141</v>
      </c>
      <c r="B313" s="66" t="s">
        <v>96</v>
      </c>
      <c r="C313" s="54"/>
      <c r="D313" s="46"/>
      <c r="E313" s="58" t="s">
        <v>125</v>
      </c>
      <c r="F313" s="58">
        <f>0.5*0.5*0.8*5</f>
        <v>1</v>
      </c>
      <c r="G313" s="48"/>
      <c r="H313" s="48">
        <f t="shared" si="13"/>
        <v>0</v>
      </c>
      <c r="I313" s="51"/>
    </row>
    <row r="314" spans="1:9" s="45" customFormat="1" ht="35.4" customHeight="1" x14ac:dyDescent="0.35">
      <c r="A314" s="55">
        <v>142</v>
      </c>
      <c r="B314" s="66" t="s">
        <v>92</v>
      </c>
      <c r="C314" s="54"/>
      <c r="D314" s="46"/>
      <c r="E314" s="58" t="s">
        <v>125</v>
      </c>
      <c r="F314" s="58">
        <f>0.5*0.5*0.2*5</f>
        <v>0.25</v>
      </c>
      <c r="G314" s="48"/>
      <c r="H314" s="48">
        <f t="shared" si="13"/>
        <v>0</v>
      </c>
      <c r="I314" s="51"/>
    </row>
    <row r="315" spans="1:9" s="45" customFormat="1" ht="31.8" customHeight="1" x14ac:dyDescent="0.35">
      <c r="A315" s="55">
        <v>143</v>
      </c>
      <c r="B315" s="66" t="s">
        <v>228</v>
      </c>
      <c r="C315" s="54"/>
      <c r="D315" s="46"/>
      <c r="E315" s="58" t="s">
        <v>51</v>
      </c>
      <c r="F315" s="58">
        <v>20</v>
      </c>
      <c r="G315" s="48"/>
      <c r="H315" s="48">
        <f t="shared" si="13"/>
        <v>0</v>
      </c>
      <c r="I315" s="51"/>
    </row>
    <row r="316" spans="1:9" s="45" customFormat="1" ht="36" customHeight="1" x14ac:dyDescent="0.35">
      <c r="A316" s="55">
        <v>144</v>
      </c>
      <c r="B316" s="66" t="s">
        <v>229</v>
      </c>
      <c r="C316" s="54"/>
      <c r="D316" s="46"/>
      <c r="E316" s="58" t="s">
        <v>127</v>
      </c>
      <c r="F316" s="58">
        <v>210</v>
      </c>
      <c r="G316" s="48"/>
      <c r="H316" s="48">
        <f t="shared" si="13"/>
        <v>0</v>
      </c>
      <c r="I316" s="51"/>
    </row>
    <row r="317" spans="1:9" s="45" customFormat="1" ht="31.8" customHeight="1" x14ac:dyDescent="0.35">
      <c r="A317" s="55">
        <v>145</v>
      </c>
      <c r="B317" s="66" t="s">
        <v>230</v>
      </c>
      <c r="C317" s="54"/>
      <c r="D317" s="46"/>
      <c r="E317" s="58" t="s">
        <v>51</v>
      </c>
      <c r="F317" s="58">
        <v>14</v>
      </c>
      <c r="G317" s="48"/>
      <c r="H317" s="48">
        <f t="shared" si="13"/>
        <v>0</v>
      </c>
      <c r="I317" s="51"/>
    </row>
    <row r="318" spans="1:9" s="45" customFormat="1" ht="31.8" customHeight="1" x14ac:dyDescent="0.35">
      <c r="A318" s="55">
        <v>146</v>
      </c>
      <c r="B318" s="66" t="s">
        <v>231</v>
      </c>
      <c r="C318" s="54"/>
      <c r="D318" s="46"/>
      <c r="E318" s="58" t="s">
        <v>51</v>
      </c>
      <c r="F318" s="58">
        <v>20</v>
      </c>
      <c r="G318" s="48"/>
      <c r="H318" s="48">
        <f t="shared" si="13"/>
        <v>0</v>
      </c>
      <c r="I318" s="51"/>
    </row>
    <row r="319" spans="1:9" s="45" customFormat="1" ht="31.8" customHeight="1" x14ac:dyDescent="0.35">
      <c r="A319" s="55">
        <v>147</v>
      </c>
      <c r="B319" s="66" t="s">
        <v>193</v>
      </c>
      <c r="C319" s="54"/>
      <c r="D319" s="46"/>
      <c r="E319" s="58" t="s">
        <v>127</v>
      </c>
      <c r="F319" s="58">
        <v>1000</v>
      </c>
      <c r="G319" s="48"/>
      <c r="H319" s="48">
        <f t="shared" si="13"/>
        <v>0</v>
      </c>
      <c r="I319" s="51"/>
    </row>
    <row r="320" spans="1:9" s="45" customFormat="1" ht="31.8" customHeight="1" x14ac:dyDescent="0.35">
      <c r="A320" s="55">
        <v>148</v>
      </c>
      <c r="B320" s="66" t="s">
        <v>194</v>
      </c>
      <c r="C320" s="54"/>
      <c r="D320" s="46"/>
      <c r="E320" s="58" t="s">
        <v>127</v>
      </c>
      <c r="F320" s="58">
        <v>30</v>
      </c>
      <c r="G320" s="48"/>
      <c r="H320" s="48">
        <f t="shared" si="13"/>
        <v>0</v>
      </c>
      <c r="I320" s="51"/>
    </row>
    <row r="321" spans="1:9" s="45" customFormat="1" ht="31.8" customHeight="1" x14ac:dyDescent="0.35">
      <c r="A321" s="111" t="s">
        <v>201</v>
      </c>
      <c r="B321" s="112"/>
      <c r="C321" s="112"/>
      <c r="D321" s="112"/>
      <c r="E321" s="112"/>
      <c r="F321" s="112"/>
      <c r="G321" s="112"/>
      <c r="H321" s="113"/>
      <c r="I321" s="51"/>
    </row>
    <row r="322" spans="1:9" s="45" customFormat="1" ht="69" customHeight="1" x14ac:dyDescent="0.35">
      <c r="A322" s="55">
        <v>149</v>
      </c>
      <c r="B322" s="66" t="s">
        <v>195</v>
      </c>
      <c r="C322" s="54"/>
      <c r="D322" s="46"/>
      <c r="E322" s="58" t="s">
        <v>55</v>
      </c>
      <c r="F322" s="58">
        <v>1</v>
      </c>
      <c r="G322" s="48"/>
      <c r="H322" s="48">
        <f t="shared" si="13"/>
        <v>0</v>
      </c>
    </row>
    <row r="323" spans="1:9" s="45" customFormat="1" ht="40.200000000000003" customHeight="1" x14ac:dyDescent="0.35">
      <c r="A323" s="55">
        <v>150</v>
      </c>
      <c r="B323" s="66" t="s">
        <v>196</v>
      </c>
      <c r="C323" s="54"/>
      <c r="D323" s="46"/>
      <c r="E323" s="58" t="s">
        <v>55</v>
      </c>
      <c r="F323" s="58">
        <v>1</v>
      </c>
      <c r="G323" s="48"/>
      <c r="H323" s="48">
        <f t="shared" si="13"/>
        <v>0</v>
      </c>
    </row>
    <row r="324" spans="1:9" s="45" customFormat="1" ht="41.4" customHeight="1" x14ac:dyDescent="0.35">
      <c r="A324" s="55">
        <v>151</v>
      </c>
      <c r="B324" s="66" t="s">
        <v>197</v>
      </c>
      <c r="C324" s="54"/>
      <c r="D324" s="46"/>
      <c r="E324" s="58" t="s">
        <v>55</v>
      </c>
      <c r="F324" s="58">
        <v>1</v>
      </c>
      <c r="G324" s="48"/>
      <c r="H324" s="48">
        <f t="shared" si="13"/>
        <v>0</v>
      </c>
    </row>
    <row r="325" spans="1:9" s="45" customFormat="1" ht="31.8" customHeight="1" x14ac:dyDescent="0.35">
      <c r="A325" s="55">
        <v>152</v>
      </c>
      <c r="B325" s="66" t="s">
        <v>198</v>
      </c>
      <c r="C325" s="54"/>
      <c r="D325" s="46"/>
      <c r="E325" s="58" t="s">
        <v>55</v>
      </c>
      <c r="F325" s="58">
        <v>1</v>
      </c>
      <c r="G325" s="48"/>
      <c r="H325" s="48">
        <f t="shared" si="13"/>
        <v>0</v>
      </c>
    </row>
    <row r="326" spans="1:9" s="45" customFormat="1" ht="31.8" hidden="1" customHeight="1" x14ac:dyDescent="0.35">
      <c r="A326" s="55"/>
      <c r="B326" s="54"/>
      <c r="C326" s="54"/>
      <c r="D326" s="46"/>
      <c r="E326" s="47"/>
      <c r="F326" s="47"/>
      <c r="G326" s="48"/>
      <c r="H326" s="48"/>
    </row>
    <row r="327" spans="1:9" s="45" customFormat="1" ht="39.6" hidden="1" customHeight="1" x14ac:dyDescent="0.35">
      <c r="A327" s="55"/>
      <c r="B327" s="54"/>
      <c r="C327" s="54"/>
      <c r="D327" s="46"/>
      <c r="E327" s="47"/>
      <c r="F327" s="47"/>
      <c r="G327" s="48"/>
      <c r="H327" s="48"/>
    </row>
    <row r="328" spans="1:9" s="45" customFormat="1" ht="31.8" hidden="1" customHeight="1" x14ac:dyDescent="0.35">
      <c r="A328" s="55"/>
      <c r="B328" s="54"/>
      <c r="C328" s="54"/>
      <c r="D328" s="46"/>
      <c r="E328" s="47"/>
      <c r="F328" s="47"/>
      <c r="G328" s="48"/>
      <c r="H328" s="48"/>
    </row>
    <row r="329" spans="1:9" s="45" customFormat="1" ht="31.8" hidden="1" customHeight="1" x14ac:dyDescent="0.35">
      <c r="A329" s="55"/>
      <c r="B329" s="54"/>
      <c r="C329" s="54"/>
      <c r="D329" s="46"/>
      <c r="E329" s="47"/>
      <c r="F329" s="47"/>
      <c r="G329" s="48"/>
      <c r="H329" s="48"/>
    </row>
    <row r="330" spans="1:9" s="4" customFormat="1" ht="31.5" customHeight="1" thickBot="1" x14ac:dyDescent="0.45">
      <c r="A330" s="168" t="s">
        <v>35</v>
      </c>
      <c r="B330" s="169"/>
      <c r="C330" s="169"/>
      <c r="D330" s="169"/>
      <c r="E330" s="169"/>
      <c r="F330" s="169"/>
      <c r="G330" s="170"/>
      <c r="H330" s="67">
        <f>SUM(H167:H329)</f>
        <v>0</v>
      </c>
    </row>
    <row r="331" spans="1:9" ht="31.2" customHeight="1" thickBot="1" x14ac:dyDescent="0.45">
      <c r="A331" s="122" t="s">
        <v>17</v>
      </c>
      <c r="B331" s="123"/>
      <c r="C331" s="123"/>
      <c r="D331" s="123"/>
      <c r="E331" s="123"/>
      <c r="F331" s="123"/>
      <c r="G331" s="166">
        <f>H164+H330</f>
        <v>0</v>
      </c>
      <c r="H331" s="167"/>
    </row>
    <row r="332" spans="1:9" x14ac:dyDescent="0.4">
      <c r="A332" s="114" t="s">
        <v>233</v>
      </c>
      <c r="B332" s="114"/>
      <c r="C332" s="114"/>
      <c r="D332" s="114"/>
      <c r="E332" s="114"/>
      <c r="F332" s="114"/>
      <c r="G332" s="114"/>
      <c r="H332" s="71"/>
      <c r="I332" s="71"/>
    </row>
    <row r="333" spans="1:9" x14ac:dyDescent="0.4">
      <c r="A333" s="115" t="s">
        <v>234</v>
      </c>
      <c r="B333" s="115"/>
      <c r="C333" s="72"/>
      <c r="D333" s="73"/>
      <c r="E333" s="73"/>
      <c r="F333" s="73"/>
      <c r="G333" s="73"/>
      <c r="H333" s="71"/>
      <c r="I333" s="71"/>
    </row>
    <row r="334" spans="1:9" x14ac:dyDescent="0.4">
      <c r="A334" s="103" t="s">
        <v>235</v>
      </c>
      <c r="B334" s="103"/>
      <c r="C334" s="103"/>
      <c r="D334" s="103"/>
      <c r="E334" s="103"/>
      <c r="F334" s="103"/>
      <c r="G334" s="103"/>
      <c r="H334" s="71"/>
      <c r="I334" s="71"/>
    </row>
    <row r="335" spans="1:9" ht="24.75" customHeight="1" x14ac:dyDescent="0.4">
      <c r="A335" s="117" t="s">
        <v>236</v>
      </c>
      <c r="B335" s="117"/>
      <c r="C335" s="117"/>
      <c r="D335" s="117"/>
      <c r="E335" s="117"/>
      <c r="F335" s="117"/>
      <c r="G335" s="117"/>
      <c r="H335" s="71"/>
      <c r="I335" s="71"/>
    </row>
    <row r="336" spans="1:9" ht="24.6" customHeight="1" x14ac:dyDescent="0.4">
      <c r="A336" s="117" t="s">
        <v>237</v>
      </c>
      <c r="B336" s="117"/>
      <c r="C336" s="117"/>
      <c r="D336" s="117"/>
      <c r="E336" s="117"/>
      <c r="F336" s="117"/>
      <c r="G336" s="117"/>
      <c r="H336" s="71"/>
      <c r="I336" s="71"/>
    </row>
    <row r="337" spans="1:9" x14ac:dyDescent="0.4">
      <c r="A337" s="117" t="s">
        <v>238</v>
      </c>
      <c r="B337" s="117"/>
      <c r="C337" s="117"/>
      <c r="D337" s="117"/>
      <c r="E337" s="117"/>
      <c r="F337" s="117"/>
      <c r="G337" s="117"/>
      <c r="H337" s="1"/>
    </row>
    <row r="338" spans="1:9" x14ac:dyDescent="0.4">
      <c r="A338" s="117" t="s">
        <v>239</v>
      </c>
      <c r="B338" s="117"/>
      <c r="C338" s="117"/>
      <c r="D338" s="117"/>
      <c r="E338" s="117"/>
      <c r="F338" s="117"/>
      <c r="G338" s="117"/>
      <c r="H338" s="7"/>
      <c r="I338" s="7"/>
    </row>
    <row r="339" spans="1:9" ht="30.6" customHeight="1" x14ac:dyDescent="0.4">
      <c r="A339" s="117" t="s">
        <v>240</v>
      </c>
      <c r="B339" s="117"/>
      <c r="C339" s="117"/>
      <c r="D339" s="117"/>
      <c r="E339" s="117"/>
      <c r="F339" s="117"/>
      <c r="G339" s="117"/>
      <c r="H339" s="7"/>
      <c r="I339" s="7"/>
    </row>
    <row r="340" spans="1:9" ht="77.25" customHeight="1" x14ac:dyDescent="0.4">
      <c r="A340" s="118" t="s">
        <v>241</v>
      </c>
      <c r="B340" s="119"/>
      <c r="C340" s="119"/>
      <c r="D340" s="119"/>
      <c r="E340" s="119"/>
      <c r="F340" s="119"/>
      <c r="G340" s="119"/>
      <c r="H340" s="7"/>
      <c r="I340" s="7"/>
    </row>
    <row r="341" spans="1:9" x14ac:dyDescent="0.4">
      <c r="A341" s="118" t="s">
        <v>242</v>
      </c>
      <c r="B341" s="119"/>
      <c r="C341" s="119"/>
      <c r="D341" s="119"/>
      <c r="E341" s="119"/>
      <c r="F341" s="119"/>
      <c r="G341" s="119"/>
      <c r="H341" s="1"/>
    </row>
    <row r="342" spans="1:9" x14ac:dyDescent="0.4">
      <c r="A342" s="118" t="s">
        <v>243</v>
      </c>
      <c r="B342" s="119"/>
      <c r="C342" s="119"/>
      <c r="D342" s="119"/>
      <c r="E342" s="119"/>
      <c r="F342" s="119"/>
      <c r="G342" s="119"/>
      <c r="H342" s="1"/>
    </row>
    <row r="343" spans="1:9" x14ac:dyDescent="0.4">
      <c r="A343" s="118" t="s">
        <v>244</v>
      </c>
      <c r="B343" s="119"/>
      <c r="C343" s="119"/>
      <c r="D343" s="119"/>
      <c r="E343" s="119"/>
      <c r="F343" s="119"/>
      <c r="G343" s="119"/>
      <c r="H343" s="1"/>
    </row>
    <row r="344" spans="1:9" x14ac:dyDescent="0.4">
      <c r="A344" s="118" t="s">
        <v>245</v>
      </c>
      <c r="B344" s="119"/>
      <c r="C344" s="119"/>
      <c r="D344" s="119"/>
      <c r="E344" s="119"/>
      <c r="F344" s="119"/>
      <c r="G344" s="119"/>
      <c r="H344" s="1"/>
    </row>
    <row r="345" spans="1:9" x14ac:dyDescent="0.4">
      <c r="A345" s="120" t="s">
        <v>322</v>
      </c>
      <c r="B345" s="120"/>
      <c r="C345" s="74"/>
      <c r="D345" s="74"/>
      <c r="E345" s="74"/>
      <c r="F345" s="74"/>
      <c r="G345" s="74"/>
      <c r="H345" s="1"/>
    </row>
    <row r="346" spans="1:9" x14ac:dyDescent="0.4">
      <c r="A346" s="104" t="s">
        <v>246</v>
      </c>
      <c r="B346" s="104"/>
      <c r="C346" s="104"/>
      <c r="D346" s="104"/>
      <c r="E346" s="104"/>
      <c r="F346" s="75"/>
      <c r="G346" s="75"/>
      <c r="H346" s="1"/>
    </row>
    <row r="347" spans="1:9" x14ac:dyDescent="0.4">
      <c r="A347" s="104" t="s">
        <v>247</v>
      </c>
      <c r="B347" s="104"/>
      <c r="C347" s="104"/>
      <c r="D347" s="104"/>
      <c r="E347" s="104"/>
      <c r="F347" s="104"/>
      <c r="G347" s="104"/>
      <c r="H347" s="1"/>
    </row>
    <row r="348" spans="1:9" x14ac:dyDescent="0.4">
      <c r="A348" s="104" t="s">
        <v>20</v>
      </c>
      <c r="B348" s="104"/>
      <c r="C348" s="104"/>
      <c r="D348" s="104"/>
      <c r="E348" s="104"/>
      <c r="F348" s="104"/>
      <c r="G348" s="104"/>
      <c r="H348" s="1"/>
    </row>
    <row r="349" spans="1:9" x14ac:dyDescent="0.4">
      <c r="A349" s="105" t="s">
        <v>313</v>
      </c>
      <c r="B349" s="105"/>
      <c r="C349" s="105"/>
      <c r="D349" s="105"/>
      <c r="E349" s="105"/>
      <c r="F349" s="105"/>
      <c r="G349" s="105"/>
      <c r="H349" s="1"/>
    </row>
    <row r="350" spans="1:9" x14ac:dyDescent="0.4">
      <c r="A350" s="107" t="s">
        <v>248</v>
      </c>
      <c r="B350" s="107"/>
      <c r="C350" s="107"/>
      <c r="D350" s="107"/>
      <c r="E350" s="107"/>
      <c r="F350" s="107"/>
      <c r="G350" s="107"/>
      <c r="H350" s="1"/>
    </row>
    <row r="351" spans="1:9" x14ac:dyDescent="0.4">
      <c r="A351" s="104" t="s">
        <v>249</v>
      </c>
      <c r="B351" s="104"/>
      <c r="C351" s="104"/>
      <c r="D351" s="104"/>
      <c r="E351" s="104"/>
      <c r="F351" s="104"/>
      <c r="G351" s="104"/>
      <c r="H351" s="1"/>
    </row>
    <row r="352" spans="1:9" x14ac:dyDescent="0.4">
      <c r="A352" s="104" t="s">
        <v>250</v>
      </c>
      <c r="B352" s="104"/>
      <c r="C352" s="104"/>
      <c r="D352" s="104"/>
      <c r="E352" s="104"/>
      <c r="F352" s="104"/>
      <c r="G352" s="104"/>
      <c r="H352" s="1"/>
    </row>
    <row r="353" spans="1:8" x14ac:dyDescent="0.4">
      <c r="A353" s="106" t="s">
        <v>251</v>
      </c>
      <c r="B353" s="106"/>
      <c r="C353" s="106"/>
      <c r="D353" s="106"/>
      <c r="E353" s="106"/>
      <c r="F353" s="106"/>
      <c r="G353" s="106"/>
      <c r="H353" s="1"/>
    </row>
    <row r="354" spans="1:8" x14ac:dyDescent="0.4">
      <c r="A354" s="76"/>
      <c r="B354" s="77"/>
      <c r="C354" s="77"/>
      <c r="D354" s="78"/>
      <c r="E354" s="78"/>
      <c r="F354" s="78"/>
      <c r="G354" s="78"/>
      <c r="H354" s="1"/>
    </row>
    <row r="355" spans="1:8" x14ac:dyDescent="0.4">
      <c r="A355" s="116" t="s">
        <v>252</v>
      </c>
      <c r="B355" s="116"/>
      <c r="C355" s="116"/>
      <c r="D355" s="116"/>
      <c r="E355" s="116"/>
      <c r="F355" s="116"/>
      <c r="G355" s="116"/>
      <c r="H355" s="1"/>
    </row>
    <row r="356" spans="1:8" x14ac:dyDescent="0.4">
      <c r="A356" s="1"/>
      <c r="G356" s="1"/>
      <c r="H356" s="1"/>
    </row>
    <row r="357" spans="1:8" x14ac:dyDescent="0.4">
      <c r="A357" s="1"/>
      <c r="G357" s="1"/>
      <c r="H357" s="1"/>
    </row>
    <row r="358" spans="1:8" x14ac:dyDescent="0.4">
      <c r="A358" s="1"/>
      <c r="G358" s="1"/>
      <c r="H358" s="1"/>
    </row>
    <row r="359" spans="1:8" x14ac:dyDescent="0.4">
      <c r="A359" s="1"/>
      <c r="B359" s="34" t="s">
        <v>24</v>
      </c>
      <c r="C359" s="33"/>
      <c r="G359" s="1"/>
      <c r="H359" s="1"/>
    </row>
    <row r="360" spans="1:8" x14ac:dyDescent="0.4">
      <c r="A360" s="1"/>
      <c r="B360" s="154" t="s">
        <v>25</v>
      </c>
      <c r="C360" s="154"/>
      <c r="G360" s="1"/>
      <c r="H360" s="1"/>
    </row>
    <row r="361" spans="1:8" x14ac:dyDescent="0.4">
      <c r="A361" s="1"/>
      <c r="B361" s="33"/>
      <c r="C361" s="33"/>
      <c r="G361" s="1"/>
      <c r="H361" s="1"/>
    </row>
    <row r="362" spans="1:8" x14ac:dyDescent="0.4">
      <c r="A362" s="1"/>
      <c r="G362" s="1"/>
      <c r="H362" s="1"/>
    </row>
    <row r="363" spans="1:8" x14ac:dyDescent="0.4">
      <c r="A363" s="1"/>
      <c r="G363" s="1"/>
      <c r="H363" s="1"/>
    </row>
    <row r="364" spans="1:8" x14ac:dyDescent="0.4">
      <c r="A364" s="1"/>
      <c r="G364" s="1"/>
      <c r="H364" s="1"/>
    </row>
    <row r="365" spans="1:8" x14ac:dyDescent="0.4">
      <c r="A365" s="1"/>
      <c r="G365" s="1"/>
      <c r="H365" s="1"/>
    </row>
    <row r="366" spans="1:8" x14ac:dyDescent="0.4">
      <c r="A366" s="1"/>
      <c r="G366" s="1"/>
      <c r="H366" s="1"/>
    </row>
    <row r="367" spans="1:8" x14ac:dyDescent="0.4">
      <c r="A367" s="1"/>
      <c r="G367" s="1"/>
      <c r="H367" s="1"/>
    </row>
    <row r="368" spans="1:8" x14ac:dyDescent="0.4">
      <c r="A368" s="1"/>
      <c r="G368" s="1"/>
      <c r="H368" s="1"/>
    </row>
    <row r="369" s="1" customFormat="1" x14ac:dyDescent="0.4"/>
    <row r="370" s="1" customFormat="1" x14ac:dyDescent="0.4"/>
    <row r="371" s="1" customFormat="1" x14ac:dyDescent="0.4"/>
    <row r="372" s="1" customFormat="1" x14ac:dyDescent="0.4"/>
    <row r="373" s="1" customFormat="1" x14ac:dyDescent="0.4"/>
    <row r="374" s="1" customFormat="1" x14ac:dyDescent="0.4"/>
    <row r="375" s="1" customFormat="1" x14ac:dyDescent="0.4"/>
    <row r="376" s="1" customFormat="1" x14ac:dyDescent="0.4"/>
    <row r="377" s="1" customFormat="1" x14ac:dyDescent="0.4"/>
    <row r="378" s="1" customFormat="1" x14ac:dyDescent="0.4"/>
    <row r="379" s="1" customFormat="1" x14ac:dyDescent="0.4"/>
    <row r="380" s="1" customFormat="1" x14ac:dyDescent="0.4"/>
    <row r="381" s="1" customFormat="1" x14ac:dyDescent="0.4"/>
    <row r="382" s="1" customFormat="1" x14ac:dyDescent="0.4"/>
    <row r="383" s="1" customFormat="1" x14ac:dyDescent="0.4"/>
    <row r="384" s="1" customFormat="1" x14ac:dyDescent="0.4"/>
    <row r="385" s="1" customFormat="1" x14ac:dyDescent="0.4"/>
    <row r="386" s="1" customFormat="1" x14ac:dyDescent="0.4"/>
    <row r="387" s="1" customFormat="1" x14ac:dyDescent="0.4"/>
    <row r="388" s="1" customFormat="1" x14ac:dyDescent="0.4"/>
    <row r="389" s="1" customFormat="1" x14ac:dyDescent="0.4"/>
    <row r="390" s="1" customFormat="1" x14ac:dyDescent="0.4"/>
  </sheetData>
  <mergeCells count="61">
    <mergeCell ref="B360:C360"/>
    <mergeCell ref="A10:H11"/>
    <mergeCell ref="A347:G347"/>
    <mergeCell ref="A13:A16"/>
    <mergeCell ref="B13:D15"/>
    <mergeCell ref="G331:H331"/>
    <mergeCell ref="A330:G330"/>
    <mergeCell ref="A18:H18"/>
    <mergeCell ref="A53:H53"/>
    <mergeCell ref="A54:H54"/>
    <mergeCell ref="A90:H90"/>
    <mergeCell ref="A109:H109"/>
    <mergeCell ref="A153:H153"/>
    <mergeCell ref="A159:H159"/>
    <mergeCell ref="A166:H166"/>
    <mergeCell ref="A201:H201"/>
    <mergeCell ref="B2:H2"/>
    <mergeCell ref="A331:F331"/>
    <mergeCell ref="E6:H6"/>
    <mergeCell ref="E7:H7"/>
    <mergeCell ref="E8:H8"/>
    <mergeCell ref="E9:H9"/>
    <mergeCell ref="A17:H17"/>
    <mergeCell ref="A164:G164"/>
    <mergeCell ref="A165:H165"/>
    <mergeCell ref="E13:E16"/>
    <mergeCell ref="F13:F16"/>
    <mergeCell ref="A4:H4"/>
    <mergeCell ref="H13:H16"/>
    <mergeCell ref="A6:D8"/>
    <mergeCell ref="A9:D9"/>
    <mergeCell ref="B16:C16"/>
    <mergeCell ref="A355:G355"/>
    <mergeCell ref="A335:G335"/>
    <mergeCell ref="A336:G336"/>
    <mergeCell ref="A337:G337"/>
    <mergeCell ref="A338:G338"/>
    <mergeCell ref="A339:G339"/>
    <mergeCell ref="A342:G342"/>
    <mergeCell ref="A340:G340"/>
    <mergeCell ref="A341:G341"/>
    <mergeCell ref="A343:G343"/>
    <mergeCell ref="A344:G344"/>
    <mergeCell ref="A345:B345"/>
    <mergeCell ref="A353:G353"/>
    <mergeCell ref="A350:G350"/>
    <mergeCell ref="A346:E346"/>
    <mergeCell ref="G13:G16"/>
    <mergeCell ref="A321:H321"/>
    <mergeCell ref="A332:G332"/>
    <mergeCell ref="A333:B333"/>
    <mergeCell ref="A235:H235"/>
    <mergeCell ref="A250:H250"/>
    <mergeCell ref="A295:H295"/>
    <mergeCell ref="A298:H298"/>
    <mergeCell ref="A202:H202"/>
    <mergeCell ref="A334:G334"/>
    <mergeCell ref="A351:G351"/>
    <mergeCell ref="A352:G352"/>
    <mergeCell ref="A348:G348"/>
    <mergeCell ref="A349:G349"/>
  </mergeCells>
  <phoneticPr fontId="12" type="noConversion"/>
  <pageMargins left="0.11811023622047245" right="0.11811023622047245" top="0" bottom="0" header="0.31496062992125984" footer="0.31496062992125984"/>
  <pageSetup paperSize="9" scale="38" fitToHeight="3" orientation="portrait" r:id="rId1"/>
  <rowBreaks count="1" manualBreakCount="1">
    <brk id="3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8601-1187-4CBB-B6BA-2F9B6A3B2D7A}">
  <sheetPr>
    <pageSetUpPr fitToPage="1"/>
  </sheetPr>
  <dimension ref="A1:AE47"/>
  <sheetViews>
    <sheetView zoomScale="68" zoomScaleNormal="68" workbookViewId="0">
      <selection activeCell="B3" sqref="B3:R3"/>
    </sheetView>
  </sheetViews>
  <sheetFormatPr defaultColWidth="2.5546875" defaultRowHeight="15.6" x14ac:dyDescent="0.3"/>
  <cols>
    <col min="1" max="1" width="3.44140625" style="81" customWidth="1"/>
    <col min="2" max="2" width="91.21875" style="81" customWidth="1"/>
    <col min="3" max="3" width="6.6640625" style="81" customWidth="1"/>
    <col min="4" max="4" width="12.6640625" style="81" customWidth="1"/>
    <col min="5" max="5" width="14.88671875" style="81" customWidth="1"/>
    <col min="6" max="6" width="30.6640625" style="81" customWidth="1"/>
    <col min="7" max="7" width="26" style="81" customWidth="1"/>
    <col min="8" max="8" width="39.109375" style="81" customWidth="1"/>
    <col min="9" max="9" width="44.109375" style="81" customWidth="1"/>
    <col min="10" max="10" width="23.6640625" style="81" customWidth="1"/>
    <col min="11" max="11" width="37.88671875" style="81" customWidth="1"/>
    <col min="12" max="12" width="23.6640625" style="81" customWidth="1"/>
    <col min="13" max="13" width="66.88671875" style="81" customWidth="1"/>
    <col min="14" max="14" width="16.44140625" style="81" customWidth="1"/>
    <col min="15" max="15" width="15" style="81" customWidth="1"/>
    <col min="16" max="16" width="15" style="87" customWidth="1"/>
    <col min="17" max="17" width="15.6640625" style="87" customWidth="1"/>
    <col min="18" max="18" width="26.88671875" style="81" customWidth="1"/>
    <col min="19" max="16384" width="2.5546875" style="81"/>
  </cols>
  <sheetData>
    <row r="1" spans="1:31" customFormat="1" ht="6" customHeight="1" x14ac:dyDescent="0.3">
      <c r="A1" s="81"/>
      <c r="B1" s="237"/>
      <c r="C1" s="237"/>
      <c r="D1" s="237"/>
      <c r="E1" s="237"/>
      <c r="F1" s="237"/>
      <c r="G1" s="237"/>
      <c r="H1" s="237"/>
      <c r="I1" s="237"/>
      <c r="J1" s="237"/>
      <c r="K1" s="237"/>
      <c r="L1" s="237"/>
      <c r="M1" s="237"/>
      <c r="N1" s="237"/>
      <c r="O1" s="237"/>
      <c r="P1" s="237"/>
      <c r="Q1" s="237"/>
      <c r="R1" s="237"/>
      <c r="S1" s="82"/>
      <c r="T1" s="82"/>
      <c r="U1" s="82"/>
      <c r="V1" s="82"/>
      <c r="W1" s="82"/>
      <c r="X1" s="82"/>
      <c r="Y1" s="82"/>
      <c r="Z1" s="82"/>
      <c r="AA1" s="82"/>
      <c r="AB1" s="82"/>
      <c r="AC1" s="82"/>
      <c r="AD1" s="82"/>
      <c r="AE1" s="82"/>
    </row>
    <row r="2" spans="1:31" customFormat="1" x14ac:dyDescent="0.3">
      <c r="B2" s="238" t="s">
        <v>318</v>
      </c>
      <c r="C2" s="238"/>
      <c r="D2" s="238"/>
      <c r="E2" s="238"/>
      <c r="F2" s="238"/>
      <c r="G2" s="238"/>
      <c r="H2" s="238"/>
      <c r="I2" s="238"/>
      <c r="J2" s="238"/>
      <c r="K2" s="238"/>
      <c r="L2" s="238"/>
      <c r="M2" s="238"/>
      <c r="N2" s="238"/>
      <c r="O2" s="238"/>
      <c r="P2" s="238"/>
      <c r="Q2" s="238"/>
      <c r="R2" s="238"/>
      <c r="S2" s="83"/>
      <c r="T2" s="83"/>
      <c r="U2" s="83"/>
      <c r="V2" s="83"/>
      <c r="W2" s="83"/>
      <c r="X2" s="83"/>
      <c r="Y2" s="83"/>
      <c r="Z2" s="83"/>
      <c r="AA2" s="83"/>
      <c r="AB2" s="83"/>
      <c r="AC2" s="83"/>
      <c r="AD2" s="83"/>
      <c r="AE2" s="83"/>
    </row>
    <row r="3" spans="1:31" ht="46.2" customHeight="1" x14ac:dyDescent="0.3">
      <c r="B3" s="239" t="s">
        <v>319</v>
      </c>
      <c r="C3" s="239"/>
      <c r="D3" s="239"/>
      <c r="E3" s="239"/>
      <c r="F3" s="239"/>
      <c r="G3" s="239"/>
      <c r="H3" s="239"/>
      <c r="I3" s="239"/>
      <c r="J3" s="239"/>
      <c r="K3" s="239"/>
      <c r="L3" s="239"/>
      <c r="M3" s="239"/>
      <c r="N3" s="239"/>
      <c r="O3" s="239"/>
      <c r="P3" s="239"/>
      <c r="Q3" s="239"/>
      <c r="R3" s="240"/>
    </row>
    <row r="4" spans="1:31" ht="3.6" hidden="1" customHeight="1" x14ac:dyDescent="0.3">
      <c r="B4" s="241"/>
      <c r="C4" s="242"/>
      <c r="D4" s="242"/>
      <c r="E4" s="242"/>
      <c r="F4" s="242"/>
      <c r="G4" s="242"/>
      <c r="H4" s="242"/>
      <c r="I4" s="242"/>
      <c r="J4" s="242"/>
      <c r="K4" s="242"/>
      <c r="L4" s="242"/>
      <c r="M4" s="242"/>
      <c r="N4" s="242"/>
      <c r="O4" s="242"/>
      <c r="P4" s="242"/>
      <c r="Q4" s="242"/>
      <c r="R4" s="84"/>
    </row>
    <row r="5" spans="1:31" ht="20.399999999999999" x14ac:dyDescent="0.3">
      <c r="B5" s="243" t="s">
        <v>254</v>
      </c>
      <c r="C5" s="243"/>
      <c r="D5" s="243"/>
      <c r="E5" s="243"/>
      <c r="F5" s="243"/>
      <c r="G5" s="243"/>
      <c r="H5" s="243"/>
      <c r="I5" s="243"/>
      <c r="J5" s="243"/>
      <c r="K5" s="243"/>
      <c r="L5" s="243"/>
      <c r="M5" s="243"/>
      <c r="N5" s="243"/>
      <c r="O5" s="243"/>
      <c r="P5" s="243"/>
      <c r="Q5" s="243"/>
      <c r="R5" s="243"/>
    </row>
    <row r="6" spans="1:31" s="85" customFormat="1" ht="78" x14ac:dyDescent="0.3">
      <c r="B6" s="86" t="s">
        <v>255</v>
      </c>
      <c r="C6" s="244" t="s">
        <v>256</v>
      </c>
      <c r="D6" s="245"/>
      <c r="E6" s="245"/>
      <c r="F6" s="245"/>
      <c r="G6" s="245"/>
      <c r="H6" s="245"/>
      <c r="I6" s="245"/>
      <c r="J6" s="245"/>
      <c r="K6" s="245"/>
      <c r="L6" s="245"/>
      <c r="M6" s="246"/>
      <c r="N6" s="86" t="s">
        <v>257</v>
      </c>
      <c r="O6" s="86" t="s">
        <v>258</v>
      </c>
      <c r="P6" s="86" t="s">
        <v>259</v>
      </c>
      <c r="Q6" s="244" t="s">
        <v>260</v>
      </c>
      <c r="R6" s="246"/>
    </row>
    <row r="7" spans="1:31" s="87" customFormat="1" ht="211.2" customHeight="1" x14ac:dyDescent="0.3">
      <c r="B7" s="88" t="s">
        <v>261</v>
      </c>
      <c r="C7" s="251" t="s">
        <v>321</v>
      </c>
      <c r="D7" s="252"/>
      <c r="E7" s="252"/>
      <c r="F7" s="252"/>
      <c r="G7" s="252"/>
      <c r="H7" s="252"/>
      <c r="I7" s="252"/>
      <c r="J7" s="252"/>
      <c r="K7" s="252"/>
      <c r="L7" s="253"/>
      <c r="M7" s="88" t="s">
        <v>262</v>
      </c>
      <c r="N7" s="89"/>
      <c r="O7" s="90"/>
      <c r="P7" s="90">
        <v>10</v>
      </c>
      <c r="Q7" s="254" t="s">
        <v>263</v>
      </c>
      <c r="R7" s="255"/>
    </row>
    <row r="8" spans="1:31" x14ac:dyDescent="0.3">
      <c r="B8" s="193" t="s">
        <v>264</v>
      </c>
      <c r="C8" s="194"/>
      <c r="D8" s="194"/>
      <c r="E8" s="194"/>
      <c r="F8" s="194"/>
      <c r="G8" s="194"/>
      <c r="H8" s="194"/>
      <c r="I8" s="194"/>
      <c r="J8" s="194"/>
      <c r="K8" s="194"/>
      <c r="L8" s="194"/>
      <c r="M8" s="195"/>
      <c r="N8" s="195"/>
      <c r="O8" s="195"/>
      <c r="P8" s="195"/>
      <c r="Q8" s="195"/>
      <c r="R8" s="195"/>
    </row>
    <row r="9" spans="1:31" x14ac:dyDescent="0.3">
      <c r="B9" s="256" t="s">
        <v>320</v>
      </c>
      <c r="C9" s="247" t="s">
        <v>265</v>
      </c>
      <c r="D9" s="247" t="s">
        <v>266</v>
      </c>
      <c r="E9" s="247"/>
      <c r="F9" s="247" t="s">
        <v>267</v>
      </c>
      <c r="G9" s="247" t="s">
        <v>268</v>
      </c>
      <c r="H9" s="247" t="s">
        <v>269</v>
      </c>
      <c r="I9" s="247" t="s">
        <v>270</v>
      </c>
      <c r="J9" s="247" t="s">
        <v>271</v>
      </c>
      <c r="K9" s="247"/>
      <c r="L9" s="247"/>
      <c r="M9" s="248" t="s">
        <v>272</v>
      </c>
      <c r="N9" s="249"/>
      <c r="O9" s="249"/>
      <c r="P9" s="249">
        <v>10</v>
      </c>
      <c r="Q9" s="250" t="s">
        <v>273</v>
      </c>
      <c r="R9" s="250"/>
    </row>
    <row r="10" spans="1:31" x14ac:dyDescent="0.3">
      <c r="B10" s="257"/>
      <c r="C10" s="247"/>
      <c r="D10" s="91" t="s">
        <v>274</v>
      </c>
      <c r="E10" s="91" t="s">
        <v>275</v>
      </c>
      <c r="F10" s="247"/>
      <c r="G10" s="247"/>
      <c r="H10" s="247"/>
      <c r="I10" s="247"/>
      <c r="J10" s="91" t="s">
        <v>276</v>
      </c>
      <c r="K10" s="91" t="s">
        <v>277</v>
      </c>
      <c r="L10" s="91" t="s">
        <v>278</v>
      </c>
      <c r="M10" s="248"/>
      <c r="N10" s="249"/>
      <c r="O10" s="249"/>
      <c r="P10" s="249"/>
      <c r="Q10" s="250"/>
      <c r="R10" s="250"/>
    </row>
    <row r="11" spans="1:31" x14ac:dyDescent="0.3">
      <c r="B11" s="257"/>
      <c r="C11" s="92"/>
      <c r="D11" s="92"/>
      <c r="E11" s="92"/>
      <c r="F11" s="93"/>
      <c r="G11" s="93"/>
      <c r="H11" s="93"/>
      <c r="I11" s="92"/>
      <c r="J11" s="92"/>
      <c r="K11" s="92"/>
      <c r="L11" s="92"/>
      <c r="M11" s="248"/>
      <c r="N11" s="249"/>
      <c r="O11" s="249"/>
      <c r="P11" s="249"/>
      <c r="Q11" s="250"/>
      <c r="R11" s="250"/>
    </row>
    <row r="12" spans="1:31" x14ac:dyDescent="0.3">
      <c r="B12" s="257"/>
      <c r="C12" s="92"/>
      <c r="D12" s="92"/>
      <c r="E12" s="92"/>
      <c r="F12" s="93"/>
      <c r="G12" s="93"/>
      <c r="H12" s="93"/>
      <c r="I12" s="92"/>
      <c r="J12" s="92"/>
      <c r="K12" s="92"/>
      <c r="L12" s="92"/>
      <c r="M12" s="248"/>
      <c r="N12" s="249"/>
      <c r="O12" s="249"/>
      <c r="P12" s="249"/>
      <c r="Q12" s="250"/>
      <c r="R12" s="250"/>
    </row>
    <row r="13" spans="1:31" x14ac:dyDescent="0.3">
      <c r="B13" s="257"/>
      <c r="C13" s="229"/>
      <c r="D13" s="229"/>
      <c r="E13" s="229"/>
      <c r="F13" s="229"/>
      <c r="G13" s="229"/>
      <c r="H13" s="229"/>
      <c r="I13" s="229"/>
      <c r="J13" s="229"/>
      <c r="K13" s="229"/>
      <c r="L13" s="229"/>
      <c r="M13" s="248"/>
      <c r="N13" s="249"/>
      <c r="O13" s="249"/>
      <c r="P13" s="249"/>
      <c r="Q13" s="250"/>
      <c r="R13" s="250"/>
    </row>
    <row r="14" spans="1:31" ht="111" customHeight="1" x14ac:dyDescent="0.3">
      <c r="B14" s="258"/>
      <c r="C14" s="230"/>
      <c r="D14" s="230"/>
      <c r="E14" s="230"/>
      <c r="F14" s="230"/>
      <c r="G14" s="230"/>
      <c r="H14" s="230"/>
      <c r="I14" s="230"/>
      <c r="J14" s="230"/>
      <c r="K14" s="230"/>
      <c r="L14" s="230"/>
      <c r="M14" s="248"/>
      <c r="N14" s="249"/>
      <c r="O14" s="249"/>
      <c r="P14" s="249"/>
      <c r="Q14" s="250"/>
      <c r="R14" s="250"/>
    </row>
    <row r="15" spans="1:31" x14ac:dyDescent="0.3">
      <c r="B15" s="231" t="s">
        <v>264</v>
      </c>
      <c r="C15" s="232"/>
      <c r="D15" s="232"/>
      <c r="E15" s="232"/>
      <c r="F15" s="232"/>
      <c r="G15" s="232"/>
      <c r="H15" s="232"/>
      <c r="I15" s="232"/>
      <c r="J15" s="232"/>
      <c r="K15" s="232"/>
      <c r="L15" s="232"/>
      <c r="M15" s="233"/>
      <c r="N15" s="233"/>
      <c r="O15" s="233"/>
      <c r="P15" s="233"/>
      <c r="Q15" s="233"/>
      <c r="R15" s="233"/>
    </row>
    <row r="16" spans="1:31" x14ac:dyDescent="0.3">
      <c r="B16" s="234" t="s">
        <v>279</v>
      </c>
      <c r="C16" s="215" t="s">
        <v>265</v>
      </c>
      <c r="D16" s="215" t="s">
        <v>280</v>
      </c>
      <c r="E16" s="215"/>
      <c r="F16" s="215"/>
      <c r="G16" s="215"/>
      <c r="H16" s="215"/>
      <c r="I16" s="236" t="s">
        <v>281</v>
      </c>
      <c r="J16" s="236"/>
      <c r="K16" s="236"/>
      <c r="L16" s="236"/>
      <c r="M16" s="217" t="s">
        <v>282</v>
      </c>
      <c r="N16" s="218"/>
      <c r="O16" s="218"/>
      <c r="P16" s="222">
        <v>10</v>
      </c>
      <c r="Q16" s="223" t="s">
        <v>283</v>
      </c>
      <c r="R16" s="224"/>
    </row>
    <row r="17" spans="2:18" x14ac:dyDescent="0.3">
      <c r="B17" s="235"/>
      <c r="C17" s="215"/>
      <c r="D17" s="215"/>
      <c r="E17" s="215"/>
      <c r="F17" s="215"/>
      <c r="G17" s="215"/>
      <c r="H17" s="215"/>
      <c r="I17" s="216" t="s">
        <v>284</v>
      </c>
      <c r="J17" s="216"/>
      <c r="K17" s="216" t="s">
        <v>285</v>
      </c>
      <c r="L17" s="216"/>
      <c r="M17" s="217"/>
      <c r="N17" s="218"/>
      <c r="O17" s="218"/>
      <c r="P17" s="222"/>
      <c r="Q17" s="225"/>
      <c r="R17" s="226"/>
    </row>
    <row r="18" spans="2:18" x14ac:dyDescent="0.3">
      <c r="B18" s="235"/>
      <c r="C18" s="94">
        <v>1</v>
      </c>
      <c r="D18" s="221" t="s">
        <v>286</v>
      </c>
      <c r="E18" s="221"/>
      <c r="F18" s="221"/>
      <c r="G18" s="221"/>
      <c r="H18" s="221"/>
      <c r="I18" s="219" t="s">
        <v>287</v>
      </c>
      <c r="J18" s="220"/>
      <c r="K18" s="219">
        <f>(K23+K28+K33)/3</f>
        <v>0</v>
      </c>
      <c r="L18" s="220"/>
      <c r="M18" s="217"/>
      <c r="N18" s="218"/>
      <c r="O18" s="218"/>
      <c r="P18" s="222"/>
      <c r="Q18" s="225"/>
      <c r="R18" s="226"/>
    </row>
    <row r="19" spans="2:18" x14ac:dyDescent="0.3">
      <c r="B19" s="235"/>
      <c r="C19" s="94">
        <v>2</v>
      </c>
      <c r="D19" s="221" t="s">
        <v>288</v>
      </c>
      <c r="E19" s="221"/>
      <c r="F19" s="221"/>
      <c r="G19" s="221"/>
      <c r="H19" s="221"/>
      <c r="I19" s="219" t="s">
        <v>287</v>
      </c>
      <c r="J19" s="220"/>
      <c r="K19" s="219">
        <f>(K24+K29+K34)/3</f>
        <v>0</v>
      </c>
      <c r="L19" s="220"/>
      <c r="M19" s="217"/>
      <c r="N19" s="218"/>
      <c r="O19" s="218"/>
      <c r="P19" s="222"/>
      <c r="Q19" s="225"/>
      <c r="R19" s="226"/>
    </row>
    <row r="20" spans="2:18" x14ac:dyDescent="0.3">
      <c r="B20" s="235"/>
      <c r="C20" s="94">
        <v>3</v>
      </c>
      <c r="D20" s="221" t="s">
        <v>289</v>
      </c>
      <c r="E20" s="221"/>
      <c r="F20" s="221"/>
      <c r="G20" s="221"/>
      <c r="H20" s="221"/>
      <c r="I20" s="219">
        <v>3000000</v>
      </c>
      <c r="J20" s="220"/>
      <c r="K20" s="219">
        <f>K18+K19</f>
        <v>0</v>
      </c>
      <c r="L20" s="220"/>
      <c r="M20" s="217"/>
      <c r="N20" s="218"/>
      <c r="O20" s="218"/>
      <c r="P20" s="222"/>
      <c r="Q20" s="225"/>
      <c r="R20" s="226"/>
    </row>
    <row r="21" spans="2:18" x14ac:dyDescent="0.3">
      <c r="B21" s="213" t="s">
        <v>290</v>
      </c>
      <c r="C21" s="215" t="s">
        <v>265</v>
      </c>
      <c r="D21" s="215" t="s">
        <v>280</v>
      </c>
      <c r="E21" s="215"/>
      <c r="F21" s="215"/>
      <c r="G21" s="215"/>
      <c r="H21" s="215"/>
      <c r="I21" s="216" t="s">
        <v>314</v>
      </c>
      <c r="J21" s="216"/>
      <c r="K21" s="216"/>
      <c r="L21" s="216"/>
      <c r="M21" s="217" t="s">
        <v>292</v>
      </c>
      <c r="N21" s="218"/>
      <c r="O21" s="218"/>
      <c r="P21" s="222"/>
      <c r="Q21" s="225"/>
      <c r="R21" s="226"/>
    </row>
    <row r="22" spans="2:18" x14ac:dyDescent="0.3">
      <c r="B22" s="214"/>
      <c r="C22" s="215"/>
      <c r="D22" s="215"/>
      <c r="E22" s="215"/>
      <c r="F22" s="215"/>
      <c r="G22" s="215"/>
      <c r="H22" s="215"/>
      <c r="I22" s="216" t="s">
        <v>293</v>
      </c>
      <c r="J22" s="216"/>
      <c r="K22" s="216" t="s">
        <v>285</v>
      </c>
      <c r="L22" s="216"/>
      <c r="M22" s="217"/>
      <c r="N22" s="218"/>
      <c r="O22" s="218"/>
      <c r="P22" s="222"/>
      <c r="Q22" s="225"/>
      <c r="R22" s="226"/>
    </row>
    <row r="23" spans="2:18" x14ac:dyDescent="0.3">
      <c r="B23" s="214"/>
      <c r="C23" s="94">
        <v>1</v>
      </c>
      <c r="D23" s="221" t="s">
        <v>286</v>
      </c>
      <c r="E23" s="221"/>
      <c r="F23" s="221"/>
      <c r="G23" s="221"/>
      <c r="H23" s="221"/>
      <c r="I23" s="219" t="s">
        <v>287</v>
      </c>
      <c r="J23" s="220"/>
      <c r="K23" s="219"/>
      <c r="L23" s="220"/>
      <c r="M23" s="217"/>
      <c r="N23" s="218"/>
      <c r="O23" s="218"/>
      <c r="P23" s="222"/>
      <c r="Q23" s="225"/>
      <c r="R23" s="226"/>
    </row>
    <row r="24" spans="2:18" x14ac:dyDescent="0.3">
      <c r="B24" s="214"/>
      <c r="C24" s="94">
        <v>2</v>
      </c>
      <c r="D24" s="221" t="s">
        <v>288</v>
      </c>
      <c r="E24" s="221"/>
      <c r="F24" s="221"/>
      <c r="G24" s="221"/>
      <c r="H24" s="221"/>
      <c r="I24" s="219" t="s">
        <v>287</v>
      </c>
      <c r="J24" s="220"/>
      <c r="K24" s="219"/>
      <c r="L24" s="220"/>
      <c r="M24" s="217"/>
      <c r="N24" s="218"/>
      <c r="O24" s="218"/>
      <c r="P24" s="222"/>
      <c r="Q24" s="225"/>
      <c r="R24" s="226"/>
    </row>
    <row r="25" spans="2:18" x14ac:dyDescent="0.3">
      <c r="B25" s="214"/>
      <c r="C25" s="94">
        <v>3</v>
      </c>
      <c r="D25" s="221" t="s">
        <v>289</v>
      </c>
      <c r="E25" s="221"/>
      <c r="F25" s="221"/>
      <c r="G25" s="221"/>
      <c r="H25" s="221"/>
      <c r="I25" s="219">
        <v>2000000</v>
      </c>
      <c r="J25" s="220"/>
      <c r="K25" s="219">
        <f>K23+K24</f>
        <v>0</v>
      </c>
      <c r="L25" s="220"/>
      <c r="M25" s="217"/>
      <c r="N25" s="218"/>
      <c r="O25" s="218"/>
      <c r="P25" s="222"/>
      <c r="Q25" s="225"/>
      <c r="R25" s="226"/>
    </row>
    <row r="26" spans="2:18" x14ac:dyDescent="0.3">
      <c r="B26" s="213" t="s">
        <v>294</v>
      </c>
      <c r="C26" s="215" t="s">
        <v>265</v>
      </c>
      <c r="D26" s="215" t="s">
        <v>280</v>
      </c>
      <c r="E26" s="215"/>
      <c r="F26" s="215"/>
      <c r="G26" s="215"/>
      <c r="H26" s="215"/>
      <c r="I26" s="216" t="s">
        <v>291</v>
      </c>
      <c r="J26" s="216"/>
      <c r="K26" s="216"/>
      <c r="L26" s="216"/>
      <c r="M26" s="217" t="s">
        <v>296</v>
      </c>
      <c r="N26" s="218"/>
      <c r="O26" s="218"/>
      <c r="P26" s="222"/>
      <c r="Q26" s="225"/>
      <c r="R26" s="226"/>
    </row>
    <row r="27" spans="2:18" x14ac:dyDescent="0.3">
      <c r="B27" s="214"/>
      <c r="C27" s="215"/>
      <c r="D27" s="215"/>
      <c r="E27" s="215"/>
      <c r="F27" s="215"/>
      <c r="G27" s="215"/>
      <c r="H27" s="215"/>
      <c r="I27" s="216" t="s">
        <v>293</v>
      </c>
      <c r="J27" s="216"/>
      <c r="K27" s="216" t="s">
        <v>285</v>
      </c>
      <c r="L27" s="216"/>
      <c r="M27" s="217"/>
      <c r="N27" s="218"/>
      <c r="O27" s="218"/>
      <c r="P27" s="222"/>
      <c r="Q27" s="225"/>
      <c r="R27" s="226"/>
    </row>
    <row r="28" spans="2:18" x14ac:dyDescent="0.3">
      <c r="B28" s="214"/>
      <c r="C28" s="94">
        <v>1</v>
      </c>
      <c r="D28" s="221" t="s">
        <v>286</v>
      </c>
      <c r="E28" s="221"/>
      <c r="F28" s="221"/>
      <c r="G28" s="221"/>
      <c r="H28" s="221"/>
      <c r="I28" s="219" t="s">
        <v>287</v>
      </c>
      <c r="J28" s="220"/>
      <c r="K28" s="219"/>
      <c r="L28" s="220"/>
      <c r="M28" s="217"/>
      <c r="N28" s="218"/>
      <c r="O28" s="218"/>
      <c r="P28" s="222"/>
      <c r="Q28" s="225"/>
      <c r="R28" s="226"/>
    </row>
    <row r="29" spans="2:18" x14ac:dyDescent="0.3">
      <c r="B29" s="214"/>
      <c r="C29" s="94">
        <v>2</v>
      </c>
      <c r="D29" s="221" t="s">
        <v>288</v>
      </c>
      <c r="E29" s="221"/>
      <c r="F29" s="221"/>
      <c r="G29" s="221"/>
      <c r="H29" s="221"/>
      <c r="I29" s="219" t="s">
        <v>287</v>
      </c>
      <c r="J29" s="220"/>
      <c r="K29" s="219"/>
      <c r="L29" s="220"/>
      <c r="M29" s="217"/>
      <c r="N29" s="218"/>
      <c r="O29" s="218"/>
      <c r="P29" s="222"/>
      <c r="Q29" s="225"/>
      <c r="R29" s="226"/>
    </row>
    <row r="30" spans="2:18" x14ac:dyDescent="0.3">
      <c r="B30" s="214"/>
      <c r="C30" s="94">
        <v>3</v>
      </c>
      <c r="D30" s="221" t="s">
        <v>289</v>
      </c>
      <c r="E30" s="221"/>
      <c r="F30" s="221"/>
      <c r="G30" s="221"/>
      <c r="H30" s="221"/>
      <c r="I30" s="219">
        <v>2000000</v>
      </c>
      <c r="J30" s="220"/>
      <c r="K30" s="219">
        <f>K28+K29</f>
        <v>0</v>
      </c>
      <c r="L30" s="220"/>
      <c r="M30" s="217"/>
      <c r="N30" s="218"/>
      <c r="O30" s="218"/>
      <c r="P30" s="222"/>
      <c r="Q30" s="225"/>
      <c r="R30" s="226"/>
    </row>
    <row r="31" spans="2:18" x14ac:dyDescent="0.3">
      <c r="B31" s="213" t="s">
        <v>297</v>
      </c>
      <c r="C31" s="215" t="s">
        <v>265</v>
      </c>
      <c r="D31" s="215" t="s">
        <v>280</v>
      </c>
      <c r="E31" s="215"/>
      <c r="F31" s="215"/>
      <c r="G31" s="215"/>
      <c r="H31" s="215"/>
      <c r="I31" s="216" t="s">
        <v>295</v>
      </c>
      <c r="J31" s="216"/>
      <c r="K31" s="216"/>
      <c r="L31" s="216"/>
      <c r="M31" s="217" t="s">
        <v>298</v>
      </c>
      <c r="N31" s="218"/>
      <c r="O31" s="218"/>
      <c r="P31" s="222"/>
      <c r="Q31" s="225"/>
      <c r="R31" s="226"/>
    </row>
    <row r="32" spans="2:18" x14ac:dyDescent="0.3">
      <c r="B32" s="214"/>
      <c r="C32" s="215"/>
      <c r="D32" s="215"/>
      <c r="E32" s="215"/>
      <c r="F32" s="215"/>
      <c r="G32" s="215"/>
      <c r="H32" s="215"/>
      <c r="I32" s="216" t="s">
        <v>293</v>
      </c>
      <c r="J32" s="216"/>
      <c r="K32" s="216" t="s">
        <v>285</v>
      </c>
      <c r="L32" s="216"/>
      <c r="M32" s="217"/>
      <c r="N32" s="218"/>
      <c r="O32" s="218"/>
      <c r="P32" s="222"/>
      <c r="Q32" s="225"/>
      <c r="R32" s="226"/>
    </row>
    <row r="33" spans="2:18" x14ac:dyDescent="0.3">
      <c r="B33" s="214"/>
      <c r="C33" s="94">
        <v>1</v>
      </c>
      <c r="D33" s="221" t="s">
        <v>286</v>
      </c>
      <c r="E33" s="221"/>
      <c r="F33" s="221"/>
      <c r="G33" s="221"/>
      <c r="H33" s="221"/>
      <c r="I33" s="219" t="s">
        <v>287</v>
      </c>
      <c r="J33" s="220"/>
      <c r="K33" s="219"/>
      <c r="L33" s="220"/>
      <c r="M33" s="217"/>
      <c r="N33" s="218"/>
      <c r="O33" s="218"/>
      <c r="P33" s="222"/>
      <c r="Q33" s="225"/>
      <c r="R33" s="226"/>
    </row>
    <row r="34" spans="2:18" x14ac:dyDescent="0.3">
      <c r="B34" s="214"/>
      <c r="C34" s="94">
        <v>2</v>
      </c>
      <c r="D34" s="221" t="s">
        <v>288</v>
      </c>
      <c r="E34" s="221"/>
      <c r="F34" s="221"/>
      <c r="G34" s="221"/>
      <c r="H34" s="221"/>
      <c r="I34" s="219" t="s">
        <v>287</v>
      </c>
      <c r="J34" s="220"/>
      <c r="K34" s="219"/>
      <c r="L34" s="220"/>
      <c r="M34" s="217"/>
      <c r="N34" s="218"/>
      <c r="O34" s="218"/>
      <c r="P34" s="222"/>
      <c r="Q34" s="225"/>
      <c r="R34" s="226"/>
    </row>
    <row r="35" spans="2:18" x14ac:dyDescent="0.3">
      <c r="B35" s="214"/>
      <c r="C35" s="94">
        <v>3</v>
      </c>
      <c r="D35" s="221" t="s">
        <v>289</v>
      </c>
      <c r="E35" s="221"/>
      <c r="F35" s="221"/>
      <c r="G35" s="221"/>
      <c r="H35" s="221"/>
      <c r="I35" s="219">
        <v>2000000</v>
      </c>
      <c r="J35" s="220"/>
      <c r="K35" s="219">
        <f>K33+K34</f>
        <v>0</v>
      </c>
      <c r="L35" s="220"/>
      <c r="M35" s="217"/>
      <c r="N35" s="218"/>
      <c r="O35" s="218"/>
      <c r="P35" s="222"/>
      <c r="Q35" s="227"/>
      <c r="R35" s="228"/>
    </row>
    <row r="36" spans="2:18" x14ac:dyDescent="0.3">
      <c r="B36" s="193" t="s">
        <v>264</v>
      </c>
      <c r="C36" s="194"/>
      <c r="D36" s="194"/>
      <c r="E36" s="194"/>
      <c r="F36" s="194"/>
      <c r="G36" s="194"/>
      <c r="H36" s="194"/>
      <c r="I36" s="194"/>
      <c r="J36" s="194"/>
      <c r="K36" s="194"/>
      <c r="L36" s="194"/>
      <c r="M36" s="195"/>
      <c r="N36" s="195"/>
      <c r="O36" s="195"/>
      <c r="P36" s="195"/>
      <c r="Q36" s="195"/>
      <c r="R36" s="195"/>
    </row>
    <row r="37" spans="2:18" s="87" customFormat="1" ht="33.6" customHeight="1" x14ac:dyDescent="0.3">
      <c r="B37" s="196" t="s">
        <v>299</v>
      </c>
      <c r="C37" s="198" t="s">
        <v>300</v>
      </c>
      <c r="D37" s="199"/>
      <c r="E37" s="199"/>
      <c r="F37" s="199"/>
      <c r="G37" s="199"/>
      <c r="H37" s="199"/>
      <c r="I37" s="202" t="s">
        <v>301</v>
      </c>
      <c r="J37" s="202"/>
      <c r="K37" s="202" t="s">
        <v>302</v>
      </c>
      <c r="L37" s="202"/>
      <c r="M37" s="203" t="s">
        <v>303</v>
      </c>
      <c r="N37" s="205"/>
      <c r="O37" s="205"/>
      <c r="P37" s="207">
        <v>10</v>
      </c>
      <c r="Q37" s="209" t="s">
        <v>304</v>
      </c>
      <c r="R37" s="210"/>
    </row>
    <row r="38" spans="2:18" s="87" customFormat="1" ht="140.4" x14ac:dyDescent="0.3">
      <c r="B38" s="197"/>
      <c r="C38" s="200"/>
      <c r="D38" s="201"/>
      <c r="E38" s="201"/>
      <c r="F38" s="201"/>
      <c r="G38" s="201"/>
      <c r="H38" s="201"/>
      <c r="I38" s="95" t="s">
        <v>305</v>
      </c>
      <c r="J38" s="96" t="s">
        <v>306</v>
      </c>
      <c r="K38" s="95" t="s">
        <v>307</v>
      </c>
      <c r="L38" s="96" t="s">
        <v>306</v>
      </c>
      <c r="M38" s="204"/>
      <c r="N38" s="206"/>
      <c r="O38" s="206"/>
      <c r="P38" s="208"/>
      <c r="Q38" s="211"/>
      <c r="R38" s="212"/>
    </row>
    <row r="39" spans="2:18" x14ac:dyDescent="0.3">
      <c r="B39" s="184" t="s">
        <v>308</v>
      </c>
      <c r="C39" s="184"/>
      <c r="D39" s="184"/>
      <c r="E39" s="184"/>
      <c r="F39" s="184"/>
      <c r="G39" s="184"/>
      <c r="H39" s="184"/>
      <c r="I39" s="184"/>
      <c r="J39" s="184"/>
      <c r="K39" s="184"/>
      <c r="L39" s="184"/>
      <c r="M39" s="184"/>
      <c r="N39" s="184"/>
      <c r="O39" s="184"/>
      <c r="P39" s="184"/>
      <c r="Q39" s="184"/>
      <c r="R39" s="184"/>
    </row>
    <row r="40" spans="2:18" s="85" customFormat="1" ht="46.8" x14ac:dyDescent="0.3">
      <c r="B40" s="185" t="s">
        <v>264</v>
      </c>
      <c r="C40" s="186"/>
      <c r="D40" s="186"/>
      <c r="E40" s="186"/>
      <c r="F40" s="186"/>
      <c r="G40" s="186"/>
      <c r="H40" s="186"/>
      <c r="I40" s="186"/>
      <c r="J40" s="186"/>
      <c r="K40" s="186"/>
      <c r="L40" s="186"/>
      <c r="M40" s="186"/>
      <c r="N40" s="187"/>
      <c r="O40" s="97" t="s">
        <v>258</v>
      </c>
      <c r="P40" s="97" t="s">
        <v>259</v>
      </c>
      <c r="Q40" s="188"/>
      <c r="R40" s="189"/>
    </row>
    <row r="41" spans="2:18" s="85" customFormat="1" x14ac:dyDescent="0.3">
      <c r="B41" s="185"/>
      <c r="C41" s="186"/>
      <c r="D41" s="186"/>
      <c r="E41" s="186"/>
      <c r="F41" s="186"/>
      <c r="G41" s="186"/>
      <c r="H41" s="186"/>
      <c r="I41" s="186"/>
      <c r="J41" s="186"/>
      <c r="K41" s="186"/>
      <c r="L41" s="186"/>
      <c r="M41" s="186"/>
      <c r="N41" s="187"/>
      <c r="O41" s="97">
        <f>SUM(O7:O36)</f>
        <v>0</v>
      </c>
      <c r="P41" s="97">
        <f>SUM(P7:P37)</f>
        <v>40</v>
      </c>
      <c r="Q41" s="190"/>
      <c r="R41" s="191"/>
    </row>
    <row r="42" spans="2:18" x14ac:dyDescent="0.3">
      <c r="B42" s="192"/>
      <c r="C42" s="192"/>
      <c r="D42" s="192"/>
      <c r="E42" s="192"/>
      <c r="F42" s="192"/>
      <c r="G42" s="192"/>
      <c r="H42" s="192"/>
      <c r="I42" s="192"/>
      <c r="J42" s="192"/>
      <c r="K42" s="192"/>
      <c r="L42" s="192"/>
      <c r="M42" s="192"/>
      <c r="N42" s="192"/>
      <c r="O42" s="192"/>
      <c r="P42" s="192"/>
      <c r="Q42" s="192"/>
      <c r="R42" s="192"/>
    </row>
    <row r="43" spans="2:18" x14ac:dyDescent="0.3">
      <c r="B43" s="98" t="s">
        <v>309</v>
      </c>
      <c r="C43" s="180"/>
      <c r="D43" s="181"/>
      <c r="E43" s="181"/>
      <c r="F43" s="181"/>
      <c r="G43" s="181"/>
      <c r="H43" s="181"/>
      <c r="I43" s="181"/>
      <c r="J43" s="181"/>
      <c r="K43" s="181"/>
      <c r="L43" s="181"/>
      <c r="M43" s="181"/>
      <c r="N43" s="181"/>
      <c r="O43" s="181"/>
      <c r="P43" s="181"/>
      <c r="Q43" s="181"/>
      <c r="R43" s="182"/>
    </row>
    <row r="44" spans="2:18" x14ac:dyDescent="0.3">
      <c r="B44" s="99" t="s">
        <v>310</v>
      </c>
      <c r="C44" s="180"/>
      <c r="D44" s="181"/>
      <c r="E44" s="181"/>
      <c r="F44" s="181"/>
      <c r="G44" s="181"/>
      <c r="H44" s="181"/>
      <c r="I44" s="181"/>
      <c r="J44" s="181"/>
      <c r="K44" s="181"/>
      <c r="L44" s="181"/>
      <c r="M44" s="181"/>
      <c r="N44" s="181"/>
      <c r="O44" s="181"/>
      <c r="P44" s="181"/>
      <c r="Q44" s="181"/>
      <c r="R44" s="182"/>
    </row>
    <row r="45" spans="2:18" x14ac:dyDescent="0.3">
      <c r="B45" s="99" t="s">
        <v>311</v>
      </c>
      <c r="C45" s="180"/>
      <c r="D45" s="181"/>
      <c r="E45" s="181"/>
      <c r="F45" s="181"/>
      <c r="G45" s="181"/>
      <c r="H45" s="181"/>
      <c r="I45" s="181"/>
      <c r="J45" s="181"/>
      <c r="K45" s="181"/>
      <c r="L45" s="181"/>
      <c r="M45" s="181"/>
      <c r="N45" s="181"/>
      <c r="O45" s="181"/>
      <c r="P45" s="181"/>
      <c r="Q45" s="181"/>
      <c r="R45" s="182"/>
    </row>
    <row r="46" spans="2:18" ht="17.399999999999999" x14ac:dyDescent="0.3">
      <c r="B46" s="183" t="s">
        <v>312</v>
      </c>
      <c r="C46" s="183"/>
      <c r="D46" s="183"/>
      <c r="E46" s="183"/>
      <c r="F46" s="183"/>
      <c r="G46" s="183"/>
      <c r="H46" s="183"/>
      <c r="I46" s="183"/>
      <c r="J46" s="183"/>
      <c r="K46" s="183"/>
      <c r="L46" s="183"/>
      <c r="M46" s="183"/>
      <c r="N46" s="183"/>
      <c r="O46" s="183"/>
      <c r="P46" s="183"/>
      <c r="Q46" s="183"/>
      <c r="R46" s="183"/>
    </row>
    <row r="47" spans="2:18" x14ac:dyDescent="0.3">
      <c r="B47" s="100"/>
      <c r="C47" s="100"/>
      <c r="D47" s="100"/>
      <c r="E47" s="100"/>
      <c r="F47" s="100"/>
      <c r="G47" s="100"/>
      <c r="H47" s="100"/>
      <c r="I47" s="100"/>
      <c r="J47" s="100"/>
      <c r="K47" s="100"/>
      <c r="L47" s="100"/>
      <c r="M47" s="100"/>
      <c r="N47" s="100"/>
      <c r="O47" s="100"/>
      <c r="P47" s="101"/>
      <c r="Q47" s="101"/>
      <c r="R47" s="100"/>
    </row>
  </sheetData>
  <mergeCells count="127">
    <mergeCell ref="B1:R1"/>
    <mergeCell ref="B2:R2"/>
    <mergeCell ref="B3:R3"/>
    <mergeCell ref="B4:Q4"/>
    <mergeCell ref="B5:R5"/>
    <mergeCell ref="C6:M6"/>
    <mergeCell ref="Q6:R6"/>
    <mergeCell ref="J9:L9"/>
    <mergeCell ref="M9:M14"/>
    <mergeCell ref="N9:N14"/>
    <mergeCell ref="O9:O14"/>
    <mergeCell ref="P9:P14"/>
    <mergeCell ref="Q9:R14"/>
    <mergeCell ref="C7:L7"/>
    <mergeCell ref="Q7:R7"/>
    <mergeCell ref="B8:R8"/>
    <mergeCell ref="B9:B14"/>
    <mergeCell ref="C9:C10"/>
    <mergeCell ref="D9:E9"/>
    <mergeCell ref="F9:F10"/>
    <mergeCell ref="G9:G10"/>
    <mergeCell ref="H9:H10"/>
    <mergeCell ref="I9:I10"/>
    <mergeCell ref="Q16:R35"/>
    <mergeCell ref="I17:J17"/>
    <mergeCell ref="K17:L17"/>
    <mergeCell ref="M21:M25"/>
    <mergeCell ref="N21:N25"/>
    <mergeCell ref="O21:O25"/>
    <mergeCell ref="I23:J23"/>
    <mergeCell ref="I13:I14"/>
    <mergeCell ref="J13:J14"/>
    <mergeCell ref="K13:K14"/>
    <mergeCell ref="L13:L14"/>
    <mergeCell ref="B15:R15"/>
    <mergeCell ref="B16:B20"/>
    <mergeCell ref="C16:C17"/>
    <mergeCell ref="D16:H17"/>
    <mergeCell ref="I16:L16"/>
    <mergeCell ref="M16:M20"/>
    <mergeCell ref="C13:C14"/>
    <mergeCell ref="D13:D14"/>
    <mergeCell ref="E13:E14"/>
    <mergeCell ref="F13:F14"/>
    <mergeCell ref="G13:G14"/>
    <mergeCell ref="H13:H14"/>
    <mergeCell ref="D18:H18"/>
    <mergeCell ref="I18:J18"/>
    <mergeCell ref="K18:L18"/>
    <mergeCell ref="D19:H19"/>
    <mergeCell ref="I19:J19"/>
    <mergeCell ref="K19:L19"/>
    <mergeCell ref="N16:N20"/>
    <mergeCell ref="O16:O20"/>
    <mergeCell ref="P16:P35"/>
    <mergeCell ref="D20:H20"/>
    <mergeCell ref="I20:J20"/>
    <mergeCell ref="K20:L20"/>
    <mergeCell ref="O31:O35"/>
    <mergeCell ref="I32:J32"/>
    <mergeCell ref="K32:L32"/>
    <mergeCell ref="D33:H33"/>
    <mergeCell ref="I33:J33"/>
    <mergeCell ref="K33:L33"/>
    <mergeCell ref="D34:H34"/>
    <mergeCell ref="I34:J34"/>
    <mergeCell ref="K34:L34"/>
    <mergeCell ref="D35:H35"/>
    <mergeCell ref="B21:B25"/>
    <mergeCell ref="C21:C22"/>
    <mergeCell ref="D21:H22"/>
    <mergeCell ref="I21:L21"/>
    <mergeCell ref="I22:J22"/>
    <mergeCell ref="K22:L22"/>
    <mergeCell ref="D23:H23"/>
    <mergeCell ref="I30:J30"/>
    <mergeCell ref="K30:L30"/>
    <mergeCell ref="K23:L23"/>
    <mergeCell ref="D24:H24"/>
    <mergeCell ref="I24:J24"/>
    <mergeCell ref="K24:L24"/>
    <mergeCell ref="D25:H25"/>
    <mergeCell ref="I25:J25"/>
    <mergeCell ref="K25:L25"/>
    <mergeCell ref="B31:B35"/>
    <mergeCell ref="C31:C32"/>
    <mergeCell ref="D31:H32"/>
    <mergeCell ref="I31:L31"/>
    <mergeCell ref="M31:M35"/>
    <mergeCell ref="N31:N35"/>
    <mergeCell ref="I35:J35"/>
    <mergeCell ref="K35:L35"/>
    <mergeCell ref="O26:O30"/>
    <mergeCell ref="I27:J27"/>
    <mergeCell ref="K27:L27"/>
    <mergeCell ref="D28:H28"/>
    <mergeCell ref="I28:J28"/>
    <mergeCell ref="K28:L28"/>
    <mergeCell ref="D29:H29"/>
    <mergeCell ref="I29:J29"/>
    <mergeCell ref="K29:L29"/>
    <mergeCell ref="D30:H30"/>
    <mergeCell ref="B26:B30"/>
    <mergeCell ref="C26:C27"/>
    <mergeCell ref="D26:H27"/>
    <mergeCell ref="I26:L26"/>
    <mergeCell ref="M26:M30"/>
    <mergeCell ref="N26:N30"/>
    <mergeCell ref="B36:R36"/>
    <mergeCell ref="B37:B38"/>
    <mergeCell ref="C37:H38"/>
    <mergeCell ref="I37:J37"/>
    <mergeCell ref="K37:L37"/>
    <mergeCell ref="M37:M38"/>
    <mergeCell ref="N37:N38"/>
    <mergeCell ref="O37:O38"/>
    <mergeCell ref="P37:P38"/>
    <mergeCell ref="Q37:R38"/>
    <mergeCell ref="C44:R44"/>
    <mergeCell ref="C45:R45"/>
    <mergeCell ref="B46:R46"/>
    <mergeCell ref="B39:R39"/>
    <mergeCell ref="B40:N40"/>
    <mergeCell ref="Q40:R41"/>
    <mergeCell ref="B41:N41"/>
    <mergeCell ref="B42:R42"/>
    <mergeCell ref="C43:R43"/>
  </mergeCells>
  <conditionalFormatting sqref="O41">
    <cfRule type="cellIs" dxfId="1" priority="1" operator="greaterThan">
      <formula>79.999999</formula>
    </cfRule>
    <cfRule type="cellIs" dxfId="0" priority="2" operator="between">
      <formula>1</formula>
      <formula>79.99</formula>
    </cfRule>
  </conditionalFormatting>
  <pageMargins left="0.7" right="0.7" top="0.75" bottom="0.75" header="0.3" footer="0.3"/>
  <pageSetup paperSize="9"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276" t="s">
        <v>0</v>
      </c>
      <c r="H1" s="276"/>
    </row>
    <row r="2" spans="1:8" x14ac:dyDescent="0.4">
      <c r="B2" s="121" t="s">
        <v>1</v>
      </c>
      <c r="C2" s="121"/>
      <c r="D2" s="121"/>
      <c r="E2" s="121"/>
      <c r="F2" s="121"/>
      <c r="G2" s="121"/>
      <c r="H2" s="121"/>
    </row>
    <row r="4" spans="1:8" ht="29.25" customHeight="1" x14ac:dyDescent="0.4">
      <c r="A4" s="277" t="s">
        <v>26</v>
      </c>
      <c r="B4" s="277"/>
      <c r="C4" s="277"/>
      <c r="D4" s="277"/>
      <c r="E4" s="277"/>
      <c r="F4" s="277"/>
      <c r="G4" s="277"/>
      <c r="H4" s="16"/>
    </row>
    <row r="5" spans="1:8" ht="20.25" customHeight="1" x14ac:dyDescent="0.4">
      <c r="A5" s="278" t="s">
        <v>2</v>
      </c>
      <c r="B5" s="279"/>
      <c r="C5" s="270" t="s">
        <v>3</v>
      </c>
      <c r="D5" s="270"/>
      <c r="E5" s="270"/>
      <c r="F5" s="270"/>
      <c r="G5" s="270"/>
      <c r="H5" s="270"/>
    </row>
    <row r="6" spans="1:8" ht="20.25" customHeight="1" x14ac:dyDescent="0.4">
      <c r="A6" s="280"/>
      <c r="B6" s="281"/>
      <c r="C6" s="270" t="s">
        <v>4</v>
      </c>
      <c r="D6" s="270"/>
      <c r="E6" s="270"/>
      <c r="F6" s="270"/>
      <c r="G6" s="270"/>
      <c r="H6" s="270"/>
    </row>
    <row r="7" spans="1:8" ht="25.95" customHeight="1" x14ac:dyDescent="0.4">
      <c r="A7" s="282"/>
      <c r="B7" s="283"/>
      <c r="C7" s="270" t="s">
        <v>5</v>
      </c>
      <c r="D7" s="270"/>
      <c r="E7" s="270"/>
      <c r="F7" s="270"/>
      <c r="G7" s="270"/>
      <c r="H7" s="270"/>
    </row>
    <row r="8" spans="1:8" ht="34.950000000000003" customHeight="1" x14ac:dyDescent="0.4">
      <c r="A8" s="268" t="s">
        <v>6</v>
      </c>
      <c r="B8" s="269"/>
      <c r="C8" s="270" t="s">
        <v>7</v>
      </c>
      <c r="D8" s="270"/>
      <c r="E8" s="270"/>
      <c r="F8" s="270"/>
      <c r="G8" s="270"/>
      <c r="H8" s="270"/>
    </row>
    <row r="9" spans="1:8" ht="57" customHeight="1" thickBot="1" x14ac:dyDescent="0.45">
      <c r="A9" s="271" t="s">
        <v>27</v>
      </c>
      <c r="B9" s="271"/>
      <c r="C9" s="271"/>
      <c r="D9" s="271"/>
      <c r="E9" s="271"/>
      <c r="F9" s="271"/>
      <c r="G9" s="271"/>
      <c r="H9" s="271"/>
    </row>
    <row r="10" spans="1:8" ht="20.25" customHeight="1" x14ac:dyDescent="0.4">
      <c r="A10" s="157" t="s">
        <v>8</v>
      </c>
      <c r="B10" s="160" t="s">
        <v>9</v>
      </c>
      <c r="C10" s="132" t="s">
        <v>10</v>
      </c>
      <c r="D10" s="272"/>
      <c r="E10" s="108" t="s">
        <v>11</v>
      </c>
      <c r="F10" s="139" t="s">
        <v>12</v>
      </c>
      <c r="G10" s="272" t="s">
        <v>13</v>
      </c>
      <c r="H10" s="272" t="s">
        <v>28</v>
      </c>
    </row>
    <row r="11" spans="1:8" x14ac:dyDescent="0.4">
      <c r="A11" s="158"/>
      <c r="B11" s="162"/>
      <c r="C11" s="133"/>
      <c r="D11" s="273"/>
      <c r="E11" s="109"/>
      <c r="F11" s="140"/>
      <c r="G11" s="273"/>
      <c r="H11" s="273"/>
    </row>
    <row r="12" spans="1:8" s="3" customFormat="1" ht="29.4" customHeight="1" x14ac:dyDescent="0.4">
      <c r="A12" s="158"/>
      <c r="B12" s="164"/>
      <c r="C12" s="274"/>
      <c r="D12" s="275"/>
      <c r="E12" s="109"/>
      <c r="F12" s="140"/>
      <c r="G12" s="275"/>
      <c r="H12" s="275"/>
    </row>
    <row r="13" spans="1:8" s="4" customFormat="1" ht="43.95" customHeight="1" thickBot="1" x14ac:dyDescent="0.45">
      <c r="A13" s="159"/>
      <c r="B13" s="17" t="s">
        <v>14</v>
      </c>
      <c r="C13" s="28" t="s">
        <v>15</v>
      </c>
      <c r="D13" s="18" t="s">
        <v>16</v>
      </c>
      <c r="E13" s="110"/>
      <c r="F13" s="141"/>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261" t="s">
        <v>17</v>
      </c>
      <c r="B24" s="262"/>
      <c r="C24" s="262"/>
      <c r="D24" s="263"/>
      <c r="E24" s="264">
        <f>SUM(F14:F23)</f>
        <v>0</v>
      </c>
      <c r="F24" s="265"/>
      <c r="G24" s="24"/>
      <c r="H24" s="25"/>
    </row>
    <row r="25" spans="1:9" x14ac:dyDescent="0.4">
      <c r="A25" s="43" t="s">
        <v>29</v>
      </c>
      <c r="B25" s="42"/>
      <c r="C25" s="42"/>
      <c r="D25" s="42"/>
      <c r="E25" s="42"/>
      <c r="F25" s="42"/>
    </row>
    <row r="26" spans="1:9" x14ac:dyDescent="0.4">
      <c r="A26" s="15" t="s">
        <v>18</v>
      </c>
      <c r="B26" s="32"/>
    </row>
    <row r="27" spans="1:9" x14ac:dyDescent="0.4">
      <c r="A27" s="32"/>
      <c r="B27" s="32"/>
    </row>
    <row r="28" spans="1:9" x14ac:dyDescent="0.4">
      <c r="A28" s="266" t="s">
        <v>19</v>
      </c>
      <c r="B28" s="266"/>
      <c r="C28" s="266"/>
      <c r="D28" s="266"/>
      <c r="E28" s="266"/>
      <c r="F28" s="266"/>
      <c r="G28" s="266"/>
      <c r="H28" s="266"/>
    </row>
    <row r="29" spans="1:9" ht="27.6" customHeight="1" x14ac:dyDescent="0.4">
      <c r="A29" s="267" t="s">
        <v>30</v>
      </c>
      <c r="B29" s="267"/>
      <c r="C29" s="267"/>
      <c r="D29" s="267"/>
      <c r="E29" s="267"/>
      <c r="F29" s="267"/>
      <c r="G29" s="44"/>
      <c r="H29" s="44"/>
      <c r="I29" s="44"/>
    </row>
    <row r="30" spans="1:9" ht="27.6" customHeight="1" x14ac:dyDescent="0.4">
      <c r="A30" s="267" t="s">
        <v>31</v>
      </c>
      <c r="B30" s="267"/>
      <c r="C30" s="267"/>
      <c r="D30" s="267"/>
      <c r="E30" s="267"/>
      <c r="F30" s="267"/>
      <c r="G30" s="267"/>
      <c r="H30" s="267"/>
    </row>
    <row r="31" spans="1:9" x14ac:dyDescent="0.4">
      <c r="A31" s="35" t="s">
        <v>20</v>
      </c>
      <c r="B31" s="35"/>
      <c r="C31" s="35"/>
      <c r="D31" s="35"/>
      <c r="E31" s="35"/>
      <c r="F31" s="35"/>
      <c r="G31" s="35"/>
      <c r="H31" s="35"/>
    </row>
    <row r="32" spans="1:9" x14ac:dyDescent="0.4">
      <c r="A32" s="260" t="s">
        <v>21</v>
      </c>
      <c r="B32" s="260"/>
      <c r="C32" s="260"/>
      <c r="D32" s="260"/>
      <c r="E32" s="260"/>
      <c r="F32" s="260"/>
      <c r="G32" s="260"/>
      <c r="H32" s="260"/>
    </row>
    <row r="33" spans="1:250" s="9" customFormat="1" ht="13.8" x14ac:dyDescent="0.25">
      <c r="A33" s="259" t="s">
        <v>22</v>
      </c>
      <c r="B33" s="259"/>
      <c r="C33" s="259"/>
      <c r="D33" s="259"/>
      <c r="E33" s="259"/>
      <c r="F33" s="259"/>
      <c r="G33" s="259"/>
      <c r="H33" s="259"/>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260" t="s">
        <v>23</v>
      </c>
      <c r="B34" s="260"/>
      <c r="C34" s="260"/>
      <c r="D34" s="260"/>
      <c r="E34" s="260"/>
      <c r="F34" s="260"/>
      <c r="G34" s="260"/>
      <c r="H34" s="260"/>
    </row>
    <row r="35" spans="1:250" x14ac:dyDescent="0.4">
      <c r="A35" s="38" t="s">
        <v>32</v>
      </c>
      <c r="B35" s="35"/>
      <c r="C35" s="35"/>
      <c r="D35" s="35"/>
      <c r="E35" s="35"/>
      <c r="F35" s="35"/>
      <c r="G35" s="35"/>
      <c r="H35" s="35"/>
    </row>
    <row r="37" spans="1:250" s="9" customFormat="1" ht="13.8" x14ac:dyDescent="0.25">
      <c r="A37" s="6"/>
      <c r="B37" s="34" t="s">
        <v>24</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25</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9667F-D61F-4B51-BC0A-3A22B6CCB138}">
  <ds:schemaRefs>
    <ds:schemaRef ds:uri="http://schemas.microsoft.com/sharepoint/v3/contenttype/forms"/>
  </ds:schemaRefs>
</ds:datastoreItem>
</file>

<file path=customXml/itemProps2.xml><?xml version="1.0" encoding="utf-8"?>
<ds:datastoreItem xmlns:ds="http://schemas.openxmlformats.org/officeDocument/2006/customXml" ds:itemID="{785BB33F-2F82-4E2B-8762-4960202D07DF}">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42FA08FA-2559-4257-8D05-50C80D81D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Додаток_2</vt:lpstr>
      <vt:lpstr>Додаток_3_Кваліфікаційні_вимоги</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2026-06-30T13:08:23Z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