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10"/>
  <workbookPr filterPrivacy="1" defaultThemeVersion="124226"/>
  <xr:revisionPtr revIDLastSave="85" documentId="13_ncr:1_{0CF29E40-AC3B-4E9E-983C-6DA8A1F6A91A}" xr6:coauthVersionLast="47" xr6:coauthVersionMax="47" xr10:uidLastSave="{01CFF46B-76FC-4201-86E6-71FA404E8158}"/>
  <bookViews>
    <workbookView xWindow="28680" yWindow="-120" windowWidth="29040" windowHeight="15720" xr2:uid="{00000000-000D-0000-FFFF-FFFF00000000}"/>
  </bookViews>
  <sheets>
    <sheet name="Цінова_пропозиція" sheetId="6" r:id="rId1"/>
  </sheets>
  <definedNames>
    <definedName name="_xlnm._FilterDatabase" localSheetId="0" hidden="1">Цінова_пропозиція!$A$15:$H$475</definedName>
    <definedName name="_xlnm.Print_Area" localSheetId="0">Цінова_пропозиція!$A$1:$I$502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43" i="6" l="1"/>
  <c r="H443" i="6" s="1"/>
  <c r="F442" i="6"/>
  <c r="H442" i="6" s="1"/>
  <c r="F441" i="6"/>
  <c r="F472" i="6" s="1"/>
  <c r="H472" i="6" s="1"/>
  <c r="F440" i="6"/>
  <c r="H440" i="6" s="1"/>
  <c r="F439" i="6"/>
  <c r="H439" i="6" s="1"/>
  <c r="H438" i="6"/>
  <c r="F407" i="6"/>
  <c r="F414" i="6" s="1"/>
  <c r="F406" i="6"/>
  <c r="H406" i="6" s="1"/>
  <c r="F405" i="6"/>
  <c r="F430" i="6" s="1"/>
  <c r="H430" i="6" s="1"/>
  <c r="F404" i="6"/>
  <c r="H404" i="6" s="1"/>
  <c r="F403" i="6"/>
  <c r="H403" i="6" s="1"/>
  <c r="H402" i="6"/>
  <c r="F371" i="6"/>
  <c r="H371" i="6" s="1"/>
  <c r="F370" i="6"/>
  <c r="F385" i="6" s="1"/>
  <c r="H385" i="6" s="1"/>
  <c r="F369" i="6"/>
  <c r="F393" i="6" s="1"/>
  <c r="H393" i="6" s="1"/>
  <c r="F368" i="6"/>
  <c r="H368" i="6" s="1"/>
  <c r="F367" i="6"/>
  <c r="H367" i="6" s="1"/>
  <c r="H366" i="6"/>
  <c r="H364" i="6"/>
  <c r="B364" i="6"/>
  <c r="H363" i="6"/>
  <c r="B363" i="6"/>
  <c r="F362" i="6"/>
  <c r="H362" i="6" s="1"/>
  <c r="H130" i="6"/>
  <c r="H134" i="6"/>
  <c r="H326" i="6"/>
  <c r="H325" i="6"/>
  <c r="H324" i="6"/>
  <c r="H290" i="6"/>
  <c r="H289" i="6"/>
  <c r="H288" i="6"/>
  <c r="H254" i="6"/>
  <c r="H253" i="6"/>
  <c r="H252" i="6"/>
  <c r="H248" i="6"/>
  <c r="H212" i="6"/>
  <c r="H211" i="6"/>
  <c r="H177" i="6"/>
  <c r="H176" i="6"/>
  <c r="H175" i="6"/>
  <c r="H140" i="6"/>
  <c r="H139" i="6"/>
  <c r="H27" i="6"/>
  <c r="H26" i="6"/>
  <c r="H25" i="6"/>
  <c r="H98" i="6"/>
  <c r="H97" i="6"/>
  <c r="H61" i="6"/>
  <c r="H250" i="6"/>
  <c r="H249" i="6"/>
  <c r="H135" i="6"/>
  <c r="H136" i="6"/>
  <c r="H138" i="6"/>
  <c r="H174" i="6"/>
  <c r="H210" i="6"/>
  <c r="H62" i="6"/>
  <c r="H24" i="6"/>
  <c r="H96" i="6"/>
  <c r="H60" i="6"/>
  <c r="H22" i="6"/>
  <c r="H21" i="6"/>
  <c r="H20" i="6"/>
  <c r="F424" i="6" l="1"/>
  <c r="H424" i="6" s="1"/>
  <c r="F386" i="6"/>
  <c r="H386" i="6" s="1"/>
  <c r="F428" i="6"/>
  <c r="H428" i="6" s="1"/>
  <c r="F384" i="6"/>
  <c r="H384" i="6" s="1"/>
  <c r="F388" i="6"/>
  <c r="H388" i="6" s="1"/>
  <c r="H405" i="6"/>
  <c r="F395" i="6"/>
  <c r="H395" i="6" s="1"/>
  <c r="F396" i="6"/>
  <c r="H396" i="6" s="1"/>
  <c r="F400" i="6"/>
  <c r="H400" i="6" s="1"/>
  <c r="F408" i="6"/>
  <c r="H408" i="6" s="1"/>
  <c r="F372" i="6"/>
  <c r="F397" i="6" s="1"/>
  <c r="H397" i="6" s="1"/>
  <c r="F411" i="6"/>
  <c r="F434" i="6" s="1"/>
  <c r="H434" i="6" s="1"/>
  <c r="F375" i="6"/>
  <c r="H375" i="6" s="1"/>
  <c r="F423" i="6"/>
  <c r="H423" i="6" s="1"/>
  <c r="F374" i="6"/>
  <c r="H374" i="6" s="1"/>
  <c r="F387" i="6"/>
  <c r="H387" i="6" s="1"/>
  <c r="F427" i="6"/>
  <c r="H427" i="6" s="1"/>
  <c r="F376" i="6"/>
  <c r="H376" i="6" s="1"/>
  <c r="F390" i="6"/>
  <c r="H390" i="6" s="1"/>
  <c r="F431" i="6"/>
  <c r="H431" i="6" s="1"/>
  <c r="F378" i="6"/>
  <c r="F380" i="6" s="1"/>
  <c r="H380" i="6" s="1"/>
  <c r="F391" i="6"/>
  <c r="H391" i="6" s="1"/>
  <c r="F412" i="6"/>
  <c r="H412" i="6" s="1"/>
  <c r="F432" i="6"/>
  <c r="H432" i="6" s="1"/>
  <c r="H369" i="6"/>
  <c r="F382" i="6"/>
  <c r="H382" i="6" s="1"/>
  <c r="F392" i="6"/>
  <c r="H392" i="6" s="1"/>
  <c r="F419" i="6"/>
  <c r="H419" i="6" s="1"/>
  <c r="F436" i="6"/>
  <c r="H436" i="6" s="1"/>
  <c r="F450" i="6"/>
  <c r="F452" i="6" s="1"/>
  <c r="F383" i="6"/>
  <c r="H383" i="6" s="1"/>
  <c r="F394" i="6"/>
  <c r="H394" i="6" s="1"/>
  <c r="F420" i="6"/>
  <c r="H420" i="6" s="1"/>
  <c r="F457" i="6"/>
  <c r="H457" i="6" s="1"/>
  <c r="H414" i="6"/>
  <c r="F416" i="6"/>
  <c r="F381" i="6"/>
  <c r="H381" i="6" s="1"/>
  <c r="F453" i="6"/>
  <c r="H453" i="6" s="1"/>
  <c r="H452" i="6"/>
  <c r="H407" i="6"/>
  <c r="F445" i="6"/>
  <c r="H445" i="6" s="1"/>
  <c r="F461" i="6"/>
  <c r="H461" i="6" s="1"/>
  <c r="F473" i="6"/>
  <c r="H473" i="6" s="1"/>
  <c r="H370" i="6"/>
  <c r="F446" i="6"/>
  <c r="F454" i="6"/>
  <c r="H454" i="6" s="1"/>
  <c r="F458" i="6"/>
  <c r="H458" i="6" s="1"/>
  <c r="F462" i="6"/>
  <c r="H462" i="6" s="1"/>
  <c r="F466" i="6"/>
  <c r="H466" i="6" s="1"/>
  <c r="F409" i="6"/>
  <c r="H409" i="6" s="1"/>
  <c r="F413" i="6"/>
  <c r="F421" i="6"/>
  <c r="H421" i="6" s="1"/>
  <c r="F425" i="6"/>
  <c r="H425" i="6" s="1"/>
  <c r="F429" i="6"/>
  <c r="H429" i="6" s="1"/>
  <c r="F433" i="6"/>
  <c r="H433" i="6" s="1"/>
  <c r="H450" i="6"/>
  <c r="H372" i="6"/>
  <c r="F410" i="6"/>
  <c r="F418" i="6"/>
  <c r="H418" i="6" s="1"/>
  <c r="F422" i="6"/>
  <c r="H422" i="6" s="1"/>
  <c r="F426" i="6"/>
  <c r="H426" i="6" s="1"/>
  <c r="F449" i="6"/>
  <c r="F465" i="6"/>
  <c r="H465" i="6" s="1"/>
  <c r="H441" i="6"/>
  <c r="F447" i="6"/>
  <c r="F455" i="6"/>
  <c r="H455" i="6" s="1"/>
  <c r="F459" i="6"/>
  <c r="H459" i="6" s="1"/>
  <c r="F463" i="6"/>
  <c r="H463" i="6" s="1"/>
  <c r="F467" i="6"/>
  <c r="H467" i="6" s="1"/>
  <c r="F373" i="6"/>
  <c r="H373" i="6" s="1"/>
  <c r="F377" i="6"/>
  <c r="F389" i="6"/>
  <c r="H389" i="6" s="1"/>
  <c r="F444" i="6"/>
  <c r="F448" i="6"/>
  <c r="H448" i="6" s="1"/>
  <c r="F456" i="6"/>
  <c r="H456" i="6" s="1"/>
  <c r="F460" i="6"/>
  <c r="H460" i="6" s="1"/>
  <c r="F464" i="6"/>
  <c r="H464" i="6" s="1"/>
  <c r="F468" i="6"/>
  <c r="H468" i="6" s="1"/>
  <c r="H179" i="6"/>
  <c r="H193" i="6"/>
  <c r="H178" i="6"/>
  <c r="H150" i="6"/>
  <c r="H143" i="6"/>
  <c r="H29" i="6"/>
  <c r="H43" i="6"/>
  <c r="H28" i="6"/>
  <c r="H101" i="6"/>
  <c r="H131" i="6"/>
  <c r="H65" i="6"/>
  <c r="H79" i="6"/>
  <c r="H64" i="6"/>
  <c r="H90" i="6"/>
  <c r="H87" i="6"/>
  <c r="H85" i="6"/>
  <c r="H83" i="6"/>
  <c r="H81" i="6"/>
  <c r="H76" i="6"/>
  <c r="H63" i="6"/>
  <c r="H94" i="6"/>
  <c r="H89" i="6"/>
  <c r="H88" i="6"/>
  <c r="H86" i="6"/>
  <c r="H84" i="6"/>
  <c r="H82" i="6"/>
  <c r="H80" i="6"/>
  <c r="H78" i="6"/>
  <c r="H77" i="6"/>
  <c r="H70" i="6"/>
  <c r="H67" i="6"/>
  <c r="H300" i="6"/>
  <c r="H293" i="6"/>
  <c r="H19" i="6"/>
  <c r="H329" i="6"/>
  <c r="H343" i="6"/>
  <c r="H328" i="6"/>
  <c r="H359" i="6"/>
  <c r="H350" i="6"/>
  <c r="H347" i="6"/>
  <c r="H346" i="6"/>
  <c r="H344" i="6"/>
  <c r="H342" i="6"/>
  <c r="H351" i="6"/>
  <c r="H327" i="6"/>
  <c r="H334" i="6"/>
  <c r="H353" i="6"/>
  <c r="H348" i="6"/>
  <c r="H331" i="6"/>
  <c r="H349" i="6"/>
  <c r="H358" i="6"/>
  <c r="H340" i="6"/>
  <c r="H341" i="6"/>
  <c r="H345" i="6"/>
  <c r="H354" i="6"/>
  <c r="H352" i="6"/>
  <c r="H292" i="6"/>
  <c r="H307" i="6"/>
  <c r="H315" i="6"/>
  <c r="H298" i="6"/>
  <c r="H291" i="6"/>
  <c r="H304" i="6"/>
  <c r="H305" i="6"/>
  <c r="H306" i="6"/>
  <c r="H314" i="6"/>
  <c r="H312" i="6"/>
  <c r="H295" i="6"/>
  <c r="H309" i="6"/>
  <c r="H308" i="6"/>
  <c r="H313" i="6"/>
  <c r="H317" i="6"/>
  <c r="H322" i="6"/>
  <c r="H310" i="6"/>
  <c r="H311" i="6"/>
  <c r="H316" i="6"/>
  <c r="H318" i="6"/>
  <c r="H257" i="6"/>
  <c r="H256" i="6"/>
  <c r="H271" i="6"/>
  <c r="H279" i="6"/>
  <c r="H269" i="6"/>
  <c r="H255" i="6"/>
  <c r="H282" i="6"/>
  <c r="H273" i="6"/>
  <c r="H280" i="6"/>
  <c r="H262" i="6"/>
  <c r="H268" i="6"/>
  <c r="H270" i="6"/>
  <c r="H278" i="6"/>
  <c r="H272" i="6"/>
  <c r="H275" i="6"/>
  <c r="H286" i="6"/>
  <c r="H259" i="6"/>
  <c r="H281" i="6"/>
  <c r="H277" i="6"/>
  <c r="H276" i="6"/>
  <c r="H274" i="6"/>
  <c r="H215" i="6"/>
  <c r="H245" i="6"/>
  <c r="H244" i="6"/>
  <c r="H240" i="6"/>
  <c r="H239" i="6"/>
  <c r="H238" i="6"/>
  <c r="H237" i="6"/>
  <c r="H236" i="6"/>
  <c r="H235" i="6"/>
  <c r="H234" i="6"/>
  <c r="H233" i="6"/>
  <c r="H232" i="6"/>
  <c r="H231" i="6"/>
  <c r="H230" i="6"/>
  <c r="H228" i="6"/>
  <c r="H227" i="6"/>
  <c r="H226" i="6"/>
  <c r="H220" i="6"/>
  <c r="H217" i="6"/>
  <c r="H208" i="6"/>
  <c r="H204" i="6"/>
  <c r="H203" i="6"/>
  <c r="H202" i="6"/>
  <c r="H201" i="6"/>
  <c r="H200" i="6"/>
  <c r="H199" i="6"/>
  <c r="H198" i="6"/>
  <c r="H197" i="6"/>
  <c r="H196" i="6"/>
  <c r="H195" i="6"/>
  <c r="H194" i="6"/>
  <c r="H192" i="6"/>
  <c r="H191" i="6"/>
  <c r="H190" i="6"/>
  <c r="H184" i="6"/>
  <c r="H181" i="6"/>
  <c r="H157" i="6"/>
  <c r="H142" i="6"/>
  <c r="H172" i="6"/>
  <c r="H168" i="6"/>
  <c r="H167" i="6"/>
  <c r="H166" i="6"/>
  <c r="H165" i="6"/>
  <c r="H164" i="6"/>
  <c r="H163" i="6"/>
  <c r="H162" i="6"/>
  <c r="H161" i="6"/>
  <c r="H160" i="6"/>
  <c r="H159" i="6"/>
  <c r="H158" i="6"/>
  <c r="H156" i="6"/>
  <c r="H155" i="6"/>
  <c r="H154" i="6"/>
  <c r="H148" i="6"/>
  <c r="H145" i="6"/>
  <c r="H141" i="6"/>
  <c r="H36" i="6"/>
  <c r="H58" i="6"/>
  <c r="H54" i="6"/>
  <c r="H53" i="6"/>
  <c r="H52" i="6"/>
  <c r="H51" i="6"/>
  <c r="H50" i="6"/>
  <c r="H49" i="6"/>
  <c r="H48" i="6"/>
  <c r="H47" i="6"/>
  <c r="H46" i="6"/>
  <c r="H45" i="6"/>
  <c r="H44" i="6"/>
  <c r="H42" i="6"/>
  <c r="H41" i="6"/>
  <c r="H40" i="6"/>
  <c r="H34" i="6"/>
  <c r="H56" i="6"/>
  <c r="H57" i="6"/>
  <c r="H31" i="6"/>
  <c r="H55" i="6"/>
  <c r="H126" i="6"/>
  <c r="H125" i="6"/>
  <c r="H124" i="6"/>
  <c r="H123" i="6"/>
  <c r="H122" i="6"/>
  <c r="H121" i="6"/>
  <c r="H120" i="6"/>
  <c r="H119" i="6"/>
  <c r="H117" i="6"/>
  <c r="H113" i="6"/>
  <c r="H106" i="6"/>
  <c r="H213" i="6"/>
  <c r="H112" i="6"/>
  <c r="H114" i="6"/>
  <c r="H118" i="6"/>
  <c r="H99" i="6"/>
  <c r="H103" i="6"/>
  <c r="H116" i="6"/>
  <c r="F399" i="6" l="1"/>
  <c r="H399" i="6" s="1"/>
  <c r="H411" i="6"/>
  <c r="F398" i="6"/>
  <c r="H398" i="6" s="1"/>
  <c r="H378" i="6"/>
  <c r="F469" i="6"/>
  <c r="H469" i="6" s="1"/>
  <c r="H444" i="6"/>
  <c r="F379" i="6"/>
  <c r="H379" i="6" s="1"/>
  <c r="H377" i="6"/>
  <c r="H474" i="6" s="1"/>
  <c r="F471" i="6"/>
  <c r="H471" i="6" s="1"/>
  <c r="H446" i="6"/>
  <c r="H447" i="6"/>
  <c r="F470" i="6"/>
  <c r="H470" i="6" s="1"/>
  <c r="F417" i="6"/>
  <c r="H417" i="6" s="1"/>
  <c r="H416" i="6"/>
  <c r="H413" i="6"/>
  <c r="F415" i="6"/>
  <c r="H415" i="6" s="1"/>
  <c r="F451" i="6"/>
  <c r="H451" i="6" s="1"/>
  <c r="H449" i="6"/>
  <c r="F435" i="6"/>
  <c r="H435" i="6" s="1"/>
  <c r="H410" i="6"/>
  <c r="H30" i="6"/>
  <c r="H33" i="6"/>
  <c r="H186" i="6"/>
  <c r="H32" i="6"/>
  <c r="H108" i="6"/>
  <c r="H72" i="6"/>
  <c r="H73" i="6"/>
  <c r="H71" i="6"/>
  <c r="H68" i="6"/>
  <c r="H93" i="6"/>
  <c r="H91" i="6"/>
  <c r="H66" i="6"/>
  <c r="H69" i="6"/>
  <c r="H92" i="6"/>
  <c r="H336" i="6"/>
  <c r="H355" i="6"/>
  <c r="H330" i="6"/>
  <c r="H335" i="6"/>
  <c r="H337" i="6"/>
  <c r="H356" i="6"/>
  <c r="H333" i="6"/>
  <c r="H332" i="6"/>
  <c r="H357" i="6"/>
  <c r="H303" i="6"/>
  <c r="H302" i="6"/>
  <c r="H299" i="6"/>
  <c r="H301" i="6"/>
  <c r="H297" i="6"/>
  <c r="H320" i="6"/>
  <c r="H319" i="6"/>
  <c r="H294" i="6"/>
  <c r="H321" i="6"/>
  <c r="H296" i="6"/>
  <c r="H264" i="6"/>
  <c r="H283" i="6"/>
  <c r="H258" i="6"/>
  <c r="H263" i="6"/>
  <c r="H265" i="6"/>
  <c r="H261" i="6"/>
  <c r="H284" i="6"/>
  <c r="H260" i="6"/>
  <c r="H285" i="6"/>
  <c r="H219" i="6"/>
  <c r="H222" i="6"/>
  <c r="H223" i="6"/>
  <c r="H221" i="6"/>
  <c r="H241" i="6"/>
  <c r="H216" i="6"/>
  <c r="H189" i="6"/>
  <c r="H188" i="6"/>
  <c r="H187" i="6"/>
  <c r="H185" i="6"/>
  <c r="H206" i="6"/>
  <c r="H183" i="6"/>
  <c r="H207" i="6"/>
  <c r="H182" i="6"/>
  <c r="H205" i="6"/>
  <c r="H180" i="6"/>
  <c r="H153" i="6"/>
  <c r="H152" i="6"/>
  <c r="H151" i="6"/>
  <c r="H149" i="6"/>
  <c r="H169" i="6"/>
  <c r="H144" i="6"/>
  <c r="H170" i="6"/>
  <c r="H147" i="6"/>
  <c r="H171" i="6"/>
  <c r="H146" i="6"/>
  <c r="H39" i="6"/>
  <c r="H38" i="6"/>
  <c r="H37" i="6"/>
  <c r="H35" i="6"/>
  <c r="H109" i="6"/>
  <c r="H107" i="6"/>
  <c r="H127" i="6"/>
  <c r="H102" i="6"/>
  <c r="H242" i="6"/>
  <c r="H128" i="6"/>
  <c r="H105" i="6"/>
  <c r="H129" i="6"/>
  <c r="H104" i="6"/>
  <c r="H243" i="6"/>
  <c r="H218" i="6"/>
  <c r="H214" i="6"/>
  <c r="H229" i="6"/>
  <c r="H115" i="6"/>
  <c r="H100" i="6"/>
  <c r="H111" i="6" l="1"/>
  <c r="H110" i="6"/>
  <c r="H74" i="6"/>
  <c r="H75" i="6"/>
  <c r="H338" i="6"/>
  <c r="H339" i="6"/>
  <c r="H267" i="6"/>
  <c r="H266" i="6"/>
  <c r="H225" i="6"/>
  <c r="H224" i="6"/>
  <c r="H246" i="6" l="1"/>
  <c r="H360" i="6"/>
  <c r="H132" i="6"/>
  <c r="H475" i="6" l="1"/>
</calcChain>
</file>

<file path=xl/sharedStrings.xml><?xml version="1.0" encoding="utf-8"?>
<sst xmlns="http://schemas.openxmlformats.org/spreadsheetml/2006/main" count="1390" uniqueCount="147">
  <si>
    <t>Фірмовий Бланк</t>
  </si>
  <si>
    <t>Додаток 2 до Запиту 3004MS</t>
  </si>
  <si>
    <t>Форма цінової пропозиції</t>
  </si>
  <si>
    <r>
      <rPr>
        <b/>
        <i/>
        <sz val="11"/>
        <color theme="1"/>
        <rFont val="Times New Roman"/>
        <family val="1"/>
        <charset val="204"/>
      </rPr>
      <t>_________________________(Назва Учасника)</t>
    </r>
    <r>
      <rPr>
        <i/>
        <sz val="11"/>
        <color theme="1"/>
        <rFont val="Times New Roman"/>
        <family val="1"/>
        <charset val="204"/>
      </rPr>
      <t>, надає свою цінову пропозицію в рамках тендеру  на закупівлю комплексу послуг із проєктування та встановлення сонячних електростанцій (СЕС) на об’єктах соціальної інфраструктури у 9 областях України.</t>
    </r>
  </si>
  <si>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</si>
  <si>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</si>
  <si>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</si>
  <si>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</si>
  <si>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</si>
  <si>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</si>
  <si>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r>
      <t xml:space="preserve">Наданням цінової пропозиції Учасник погоджується з настиупними вимогами:
1. Строки та організація робіт
- Виконання робіт у кожній області здійснюється у строк до 120 календарних днів.
- Роботи виконуються на відстані не менше 20 км від ЛБЗ.
- У вартість включається монтаж і демонтаж риштувань, свердління отворів діаметром до 150 мм, перебазування техніки, тимчасове освітлення, утримання майданчика у чистоті та вивіз сміття.
- Підрядник зобов’язується дотримуватись чинних нормативних документів у сфері будівництва, вести документацію відповідно до ДБН А.3.1-5:2016.
2. Матеріали та ресурси
- Матеріали для виконання робіт забезпечує Підрядник, якщо інше не передбачено договором.
- У вартість матеріалів входять транспортування, навантаження, складування (Замовник складських приміщень не надає), підйом на поверх.
- Якщо у переліку робіт відсутні матеріали для конкретного пункту, вважається, що вони входять до складу цього пункту.
- Замовник забезпечує доставку власних матеріалів (якщо це передбачено умовами закупівлі) та оплачує комунальні послуги.
3. Ціноутворення та фінансові умови
- Ціна пропозиції включає всі податки, збори та мита відповідно до законодавства України; зміни митного законодавства не є підставою для перегляду вартості.
- У вартість пропозиції включаються всі прямі та непрямі витрати: адміністративні, транспортні, загальнобудівельні, витрати на охорону праці, проектування, монтаж, використання машин та механізмів (власних чи орендованих), витратні матеріали, а також прибуток.
- Одиничні розцінки є твердими та фіксованими, не підлягають зміні протягом усього періоду виконання робіт до їх здачі.
- Учасник тендеру враховує можливі ризики та непередбачувані витрати, включаючи забезпечення майданчика джерелами безперебійного живлення та паливом.
4. Якість та відповідальність
- Підрядник гарантує повне розуміння обсягу робіт та включення всіх необхідних основних, супутніх і допоміжних робіт до пропозиції.
- Вартість лабораторних досліджень, що виконуються відповідно до законодавства або на вимогу Замовника, включається до виробничих розцінок (якщо інше не передбачено договором).
- Підрядник несе відповідальність за дотримання строків, якість робіт та безпеку на майданчику.
5. Вимоги до Виконавця
Виконавець повинен мати:
- Сертифікат на виконання обстеження та проєктних робіт у сфері будівництва та електропостачання.
- Дозвіл на виконання робіт на висоті (роботи підвищеної небезпеки).
- Досвід виконання не менше 2 аналогічних проєктів із сонячними електростанціями потужністю </t>
    </r>
    <r>
      <rPr>
        <b/>
        <i/>
        <sz val="11"/>
        <color theme="1"/>
        <rFont val="Times New Roman"/>
        <family val="1"/>
        <charset val="204"/>
      </rPr>
      <t>від 30 кВт. по кожному Лоту</t>
    </r>
    <r>
      <rPr>
        <i/>
        <sz val="11"/>
        <color theme="1"/>
        <rFont val="Times New Roman"/>
        <family val="1"/>
        <charset val="204"/>
      </rPr>
      <t xml:space="preserve">
- Кваліфікованих інженерів-проєктувальників, сертифікованих відповідно до ДБН А.2.2-3:2014 та ДСТУ EN 62446-1:2017.
- Власні або залучені ресурси для проведення обстеження будівлі (покрівлі), включаючи інструментальні вимірювання.
Виконавець зобов’язаний:
- Дотримуватись чинних ДБН, ДСТУ та інших нормативних документів у сфері будівництва та електротехніки.
- Узгоджувати проєктну документацію із Замовником та, за потреби, з експертними органами.
- Виконувати авторський нагляд на етапі монтажу.</t>
    </r>
  </si>
  <si>
    <t>6. Вимоги до передачі проєктної документації
- Проєктна документація передається Замовнику у повному складі відповідно до ДБН А.2.2-3:2014.
Комплектність:
- 4 екземпляри у друкованому вигляді (прошиті, пронумеровані, з підписами та печаткою Виконавця).
- 1 екземпляр у цифровому вигляді на USB-носії у форматах PDF та DWG (для креслень).
- Цифровий носій повинен містити:
- Повний комплект креслень, пояснювальних записок, специфікацій.
- Електронні таблиці з розрахунками (XLSX/CSV).
- Фото- та відеоматеріали обстеження будівлі.
- Документація повинна бути структурована за розділами:
- Загальна пояснювальна записка.
- Архітектурно-будівельні рішення.
- Конструктивні рішення (кріплення, навантаження).
- Електротехнічні рішення (схеми, захист, автоматика).
- Специфікація обладнання та матеріалів.
- Розділ охорони праці та пожежної безпеки.
- Передача здійснюється за актом приймання-передачі з підписами сторін.
- Товари та матеріали повинні відповідати вимогам технічного завдання; допускається використання більш сучасних та функціональних рішень, але не нижчих за встановлені параметри.
7. Технічні вимоги
- Усі посилання у технічному завданні на торговельні марки, патенти, конструкції чи виробників слід розуміти як такі, що містять уточнення «або еквівалент».</t>
  </si>
  <si>
    <r>
      <t xml:space="preserve">Опис та технічні вимоги наведені у даному Додатку та </t>
    </r>
    <r>
      <rPr>
        <b/>
        <i/>
        <sz val="11"/>
        <color theme="1"/>
        <rFont val="Times New Roman"/>
        <family val="1"/>
        <charset val="204"/>
      </rPr>
      <t>Додатку №4.</t>
    </r>
    <r>
      <rPr>
        <i/>
        <sz val="11"/>
        <color theme="1"/>
        <rFont val="Times New Roman"/>
        <family val="1"/>
        <charset val="204"/>
      </rPr>
      <t xml:space="preserve">
Товари/матеріали, що поставляються повинні відповідати вимогам, що до них пред'являються. 
Розглядаються аналоги матеріалів. Допускаються більш технічні та функціональні можливості, але не менші.</t>
    </r>
  </si>
  <si>
    <t>№ п/п</t>
  </si>
  <si>
    <t>Найменування послуг</t>
  </si>
  <si>
    <t>Технічні характеристики та опис (Запит)</t>
  </si>
  <si>
    <t>Місце надання послуг</t>
  </si>
  <si>
    <t>Одиниця вимірювання</t>
  </si>
  <si>
    <t>Кіль-
кість</t>
  </si>
  <si>
    <t>Ціна, грн.  включаючі всі податки</t>
  </si>
  <si>
    <t>Вартість, грн.  включаючі всі податки</t>
  </si>
  <si>
    <t>Примітки</t>
  </si>
  <si>
    <t>Лот 1</t>
  </si>
  <si>
    <t>Закупівля послуг з обстеження будівель</t>
  </si>
  <si>
    <t>Попереднє обстеження будівлі з метою визначення технічної можливості та доцільності встановлення сонячної електростанції (результати попереднього обстеження оформлюються листом довільної форми з відповідним висновком)</t>
  </si>
  <si>
    <t>Донецька область (підконтрольна, умовно безпечна територія),
Дніпропетровська область,
Запорізька область</t>
  </si>
  <si>
    <t>послуга</t>
  </si>
  <si>
    <t>Робочий проєкт</t>
  </si>
  <si>
    <t>Розробка проєктної документації відповідно до вимог наведених у Додатку 2</t>
  </si>
  <si>
    <t>Донецька область (підконтрольна, умовно безпечна територія)</t>
  </si>
  <si>
    <t>об'єктів</t>
  </si>
  <si>
    <t>Дніпропетровська область</t>
  </si>
  <si>
    <t>Запорізька область (підконтрольна, умовно безпечна територія)</t>
  </si>
  <si>
    <t>Монтажні роботи. ТИП 1. "Скатна покрівля"</t>
  </si>
  <si>
    <t>Конструкції для встановлення сонячних панелей (для встановлення на скатній покрівлі)</t>
  </si>
  <si>
    <t>Комплект конструкцій (включаючі метизи та інші витратні матеріали) для встановлення сонячних панелей на скатній покрівлі</t>
  </si>
  <si>
    <t>шт</t>
  </si>
  <si>
    <t>Монтаж конструкції для встановлення сонячних панелей (для встановлення на скатній покрівлі)</t>
  </si>
  <si>
    <t>Монтаж комплекту конструкцій (включаючі метизи та інші витратні матеріали) для встановлення сонячних панелей на скатній покрівлі</t>
  </si>
  <si>
    <t>Монтаж сонячних панелей</t>
  </si>
  <si>
    <t>Монтаж сонячних панелей Jinko: 620W (Матеріал Замовника) з підключенням (для скатної покрівлі)</t>
  </si>
  <si>
    <t>Монтаж силового обладнання та приєднання до існуючої мережи 0,4 кВ та заземленням.</t>
  </si>
  <si>
    <t>Монтаж силового обладнання та приєднання до існуючої мережи 0,4 кВ та заземленням, включачі окремі матеріали (включаючі випробування та налаштування). Склад обладнання:
- Інвертор SUN-15K-SG05LP3-EU-SM2 (1 шт.). Матеріал Замовника;
- BYD Battery Box LV 5.0+ (5 шт.). Матеріал Замовника;</t>
  </si>
  <si>
    <t>Автоматичний вимикач</t>
  </si>
  <si>
    <t xml:space="preserve">Автоматичний вимикач Schneider Electric K60N 3P 63A C 6кA </t>
  </si>
  <si>
    <t>Щит металевий</t>
  </si>
  <si>
    <t>Щит металевий ЛТЗ 12 модулів IP31 (LT-MB-UA-12-01)</t>
  </si>
  <si>
    <t>Кабель фотовольтаїчний</t>
  </si>
  <si>
    <t>Кабель гнучкий безгалогенний фотовольтаїчний для сонячних електростанцій H1Z2Z2-K 1х6 мм2</t>
  </si>
  <si>
    <t>м</t>
  </si>
  <si>
    <t>Конектор ФЕП</t>
  </si>
  <si>
    <t>МС4 1500V 4-6 мм2</t>
  </si>
  <si>
    <t>Кабель ВВГ</t>
  </si>
  <si>
    <t xml:space="preserve">Кабель ВВГнгд 4 х 6 мм2, Одескабель </t>
  </si>
  <si>
    <t>Провід ПВ3</t>
  </si>
  <si>
    <t>Провід ПВ3 (жовто зелений) 6 мм2, Одескабель</t>
  </si>
  <si>
    <t>Гофрорукав</t>
  </si>
  <si>
    <t>Гофрорукав двостінний ДУ32 (негорючій)</t>
  </si>
  <si>
    <t xml:space="preserve">м </t>
  </si>
  <si>
    <t>Щит пластиковий</t>
  </si>
  <si>
    <t>Щит пластиковий ІР65 24 мод. ECH 24PT</t>
  </si>
  <si>
    <t>Тримачі запобіжників</t>
  </si>
  <si>
    <t xml:space="preserve">Тримачі запобіжників EFH 10 DC 2p </t>
  </si>
  <si>
    <t>Запобіжник</t>
  </si>
  <si>
    <t>Запобіжники циліндричні СН СН 10х38 25А</t>
  </si>
  <si>
    <t>Вимикач навантаження</t>
  </si>
  <si>
    <t>Вимикач навантаження LS 25 SMA A2 (DC)</t>
  </si>
  <si>
    <t>Обмежувач перенапруги</t>
  </si>
  <si>
    <t>Обмежувач перенапруги М Т2 PV 1100/20 Y</t>
  </si>
  <si>
    <t>Роз'єм для АКБ</t>
  </si>
  <si>
    <t>Силовий роз'єм ES-BPC-C 16-25 OG</t>
  </si>
  <si>
    <t>Силовий кабель</t>
  </si>
  <si>
    <t>Силовий кабель ПВ3 25 мм2, Одескабель</t>
  </si>
  <si>
    <t>Монтаж комплекту заземлення</t>
  </si>
  <si>
    <t>Комплект глибинного землювача G-16/45</t>
  </si>
  <si>
    <t>Полоса стальна оцинкована W-40x4/ST</t>
  </si>
  <si>
    <t>Злучник для смуги хрестовий С-024</t>
  </si>
  <si>
    <t>Антикорозійна стрічка 50мм G-115</t>
  </si>
  <si>
    <t>Тримач смуги металевий H-039</t>
  </si>
  <si>
    <t>Дріт для блискавкозахисту оцинкований W-10/ST</t>
  </si>
  <si>
    <t>Тримач дроту металевий FLIP з дюбелем H-032</t>
  </si>
  <si>
    <t>Коробка для фасадного контрольного з'єднання K-681</t>
  </si>
  <si>
    <t>Труба монтажна для блискавкозахисту D20, довжиною 2 м K-201</t>
  </si>
  <si>
    <t>Зажим UD-20 для труби D20 K-203</t>
  </si>
  <si>
    <t>Тримач дроту пластиковий для плоского даху з бетоном H-303</t>
  </si>
  <si>
    <t>Мастика бітумна для бетонних тримачів K-910</t>
  </si>
  <si>
    <t>Прокладання кабелю</t>
  </si>
  <si>
    <t>Прокладання кабелю фотовольтаїчного (в гофрорукаві та без, по покрівлі по фасадах з влаштування та герметизаціїю отворів в будівельних конструкціях)</t>
  </si>
  <si>
    <t>Прокладання кабелю ПВ3 6 мм2 (в гофрорукаві та без, по покрівлі по фасадах з влаштування та герметизаціїю отворів в будівельних конструкціях)</t>
  </si>
  <si>
    <t>Прокладання кабелю ВВГнгд 4 х 6 мм2 (в гофрорукаві та без, по покрівлі по фасадах з влаштування та герметизаціїю отворів в будівельних конструкціях)</t>
  </si>
  <si>
    <t>Складання документації</t>
  </si>
  <si>
    <t>Складання паспортів на систему. Складання виконавчої документації</t>
  </si>
  <si>
    <t>к-кт</t>
  </si>
  <si>
    <t>Монтажні роботи. ТИП 2. "Пласка покрівля"</t>
  </si>
  <si>
    <t>Комплект конструкцій (включаючі метизи та інші витратні матеріали) для встановлення сонячних панелей на пласкій покрівлі</t>
  </si>
  <si>
    <t>Монтаж комплекту конструкцій (включаючі метизи та інші витратні матеріали) для встановлення сонячних панелей на пласкій покрівлі</t>
  </si>
  <si>
    <t>Монтаж сонячних панелей Jinko: 620W (Матеріал Замовника) з підключенням (для пласкої покрівлі)</t>
  </si>
  <si>
    <t>Прокладання кабелю ВВГнгд 4 х 6 мм2 (в гофрорукаві та без, по покрівлі по фасадах з влаштуванням та герметизаціїю отворів в будівельних конструкціях)</t>
  </si>
  <si>
    <t>Монтажні роботи. ТИП 3. "Монтаж на землі"</t>
  </si>
  <si>
    <t>Конструкції для встановлення сонячних панелей (для встановлення на землі)</t>
  </si>
  <si>
    <t>Комплект конструкцій (включаючі метизи, пригрузи/фундаменти та інші витратні матеріали) для встановлення сонячних панелей на землі</t>
  </si>
  <si>
    <t>Монтаж конструкції для встановлення сонячних панелей (для встановлення на землі)</t>
  </si>
  <si>
    <t>Монтаж комплекту конструкцій (включаючі метизи та інші витратні матеріали) для встановлення сонячних панелей на землі</t>
  </si>
  <si>
    <t>Монтаж сонячних панелей Jinko: 620W (Матеріал Замовника) з підключенням (для монтажу на землі)</t>
  </si>
  <si>
    <t>Прокладання кабелю в землі в гофроркаві на глибині 80 см (до верху кабеля), з обсипкою піском 20 см та вкладанням сигнальної стрічки.
Розцінка включає:
- Влаштування траншеї відповідної глибини;
- Прокладання кабелю в гофротрубі;
- Засипка кабелів піском (вартість піску включається в розцінку);
- Засипка грунту (з прокладанням сигнальної стрічки, вартість стрічки включається в розцінку);
- Трамбування</t>
  </si>
  <si>
    <t>Всього за Лотом 1:</t>
  </si>
  <si>
    <t>Лот 2</t>
  </si>
  <si>
    <t>Сумська область, Харківська область</t>
  </si>
  <si>
    <t>Сумська область (підконтрольна, умовно безпечна територія)</t>
  </si>
  <si>
    <t>Харківська область (підконтрольна, умовно безпечна територія)</t>
  </si>
  <si>
    <t>Всього за Лотом 2:</t>
  </si>
  <si>
    <t>Лот 3</t>
  </si>
  <si>
    <t>Чернігівська область, Київська область</t>
  </si>
  <si>
    <t xml:space="preserve">Чернігівська область </t>
  </si>
  <si>
    <t xml:space="preserve">Київська область </t>
  </si>
  <si>
    <t>Всього за Лотом 3:</t>
  </si>
  <si>
    <t>Лот 4</t>
  </si>
  <si>
    <t>Тернопільська область, Кіровоградська область</t>
  </si>
  <si>
    <t xml:space="preserve">Тернопільська область </t>
  </si>
  <si>
    <t xml:space="preserve">Кіровоградська область </t>
  </si>
  <si>
    <t>Всього за Лотом 4:</t>
  </si>
  <si>
    <t>ВСЬОГО:</t>
  </si>
  <si>
    <t xml:space="preserve">* Товариство Червоного Хреста України є громадською неприбутковою організацією і просить надати максимальні знижки на послуги, вказані у ціновій пропозиції.				</t>
  </si>
  <si>
    <t xml:space="preserve">** Закупівля відбувається окремими лотами </t>
  </si>
  <si>
    <r>
      <rPr>
        <b/>
        <i/>
        <sz val="11"/>
        <color rgb="FF000000"/>
        <rFont val="Times New Roman"/>
      </rPr>
      <t xml:space="preserve">Інформація для Учасника:
</t>
    </r>
    <r>
      <rPr>
        <i/>
        <sz val="11"/>
        <color rgb="FF000000"/>
        <rFont val="Times New Roman"/>
      </rPr>
      <t>-Цінова пропозиція приймається до розгляду виключно згідно форми даного Додатку.
-Учасник несе відповідальність за правильність розрахованих одиничних розцінок та загальної вартості робіт, за коректність всіх формул та розрахунків у даній формі, зміна або корегування вартості після етапу розкриття пропозицій не допускається.
-У разі пропозиції аналогів- вказати в примітках ТМ, виробника, та характеристики.
-Всі документи мають бути заповнені Учасником без винятку, відсутність будь-якої інформації може призвести до анулювання пропозиції.
-Вартість одиниць послуг, робіт, матеріалів та загальну вартість пропозиції потрібно заповнювати у гривнях, зазначаючи цифрове значення, яке має не більше двох знаків після коми.</t>
    </r>
  </si>
  <si>
    <r>
      <t xml:space="preserve">Умови оплати: </t>
    </r>
    <r>
      <rPr>
        <sz val="11"/>
        <color theme="1"/>
        <rFont val="Times New Roman"/>
        <family val="1"/>
        <charset val="204"/>
      </rPr>
      <t>Авансові платежі не передбачені. Оплата робіт може здійснюватися проміжними платежами протягом 10 банківських днів після підписання акту приймання-передачі виконаних робіт Замовником. Проміжні платежі здійснюються після повного завершення конкретного етапу робіт відповідно до календарного графіку, але не частіше ніж один раз на календарний місяць. Здійснення проміжних платежів не звільняє Підрядника від відповідальності за неналежне виконання робіт.</t>
    </r>
  </si>
  <si>
    <r>
      <t>Строк виконання ЛОТ 1: ___________________</t>
    </r>
    <r>
      <rPr>
        <i/>
        <sz val="11"/>
        <color theme="1"/>
        <rFont val="Times New Roman"/>
        <family val="1"/>
        <charset val="204"/>
      </rPr>
      <t>календарних днів з моменту укладання договору, але неодмінно до повного виконання всіх зобов’язань за договором.</t>
    </r>
  </si>
  <si>
    <r>
      <t>Строк виконання ЛОТ 2: ___________________</t>
    </r>
    <r>
      <rPr>
        <i/>
        <sz val="11"/>
        <color theme="1"/>
        <rFont val="Times New Roman"/>
        <family val="1"/>
        <charset val="204"/>
      </rPr>
      <t>календарних днів з моменту укладання договору, але неодмінно до повного виконання всіх зобов’язань за договором.</t>
    </r>
  </si>
  <si>
    <r>
      <t>Строк виконання ЛОТ 3: ___________________</t>
    </r>
    <r>
      <rPr>
        <i/>
        <sz val="11"/>
        <color theme="1"/>
        <rFont val="Times New Roman"/>
        <family val="1"/>
        <charset val="204"/>
      </rPr>
      <t>календарних днів з моменту укладання договору, але неодмінно до повного виконання всіх зобов’язань за договором.</t>
    </r>
  </si>
  <si>
    <r>
      <t>Строк виконання ЛОТ 4: ___________________</t>
    </r>
    <r>
      <rPr>
        <i/>
        <sz val="11"/>
        <color theme="1"/>
        <rFont val="Times New Roman"/>
        <family val="1"/>
        <charset val="204"/>
      </rPr>
      <t>календарних днів з моменту укладання договору, але неодмінно до повного виконання всіх зобов’язань за договором.</t>
    </r>
  </si>
  <si>
    <r>
      <t xml:space="preserve">Місце виконання робіт ЛОТ 1: </t>
    </r>
    <r>
      <rPr>
        <sz val="11"/>
        <color theme="1"/>
        <rFont val="Times New Roman"/>
        <family val="1"/>
        <charset val="204"/>
      </rPr>
      <t>Донецька, Дніпропетровська, Запорізька області (детальні адреси будуть вказані при укладанні договору)</t>
    </r>
  </si>
  <si>
    <r>
      <t xml:space="preserve">Місце виконання робіт ЛОТ 2: </t>
    </r>
    <r>
      <rPr>
        <sz val="11"/>
        <color theme="1"/>
        <rFont val="Times New Roman"/>
        <family val="1"/>
        <charset val="204"/>
      </rPr>
      <t>Сумська, Харківська області (детальні адреси будуть вказані при укладанні договору)</t>
    </r>
  </si>
  <si>
    <r>
      <t xml:space="preserve">Місце виконання робіт ЛОТ 3: </t>
    </r>
    <r>
      <rPr>
        <sz val="11"/>
        <color theme="1"/>
        <rFont val="Times New Roman"/>
        <family val="1"/>
        <charset val="204"/>
      </rPr>
      <t>Чернігівська, Київська області (детальні адреси будуть вказані при укладанні договору)</t>
    </r>
  </si>
  <si>
    <r>
      <t xml:space="preserve">Місце виконання робіт ЛОТ 4: </t>
    </r>
    <r>
      <rPr>
        <sz val="11"/>
        <color theme="1"/>
        <rFont val="Times New Roman"/>
        <family val="1"/>
        <charset val="204"/>
      </rPr>
      <t>Кіровоградська, Тернопільська області (детальні адреси будуть вказані при укладанні договору)</t>
    </r>
  </si>
  <si>
    <r>
      <t xml:space="preserve">Гарантія: </t>
    </r>
    <r>
      <rPr>
        <sz val="11"/>
        <rFont val="Times New Roman"/>
        <family val="1"/>
        <charset val="204"/>
      </rPr>
      <t>5 років на монтаж конструкцій</t>
    </r>
  </si>
  <si>
    <t>Надаючи свою пропозицію:</t>
  </si>
  <si>
    <t xml:space="preserve">Ми погоджуємося з умовами, що Замовник може відхилити нашу чи всі надані пропозиції, та розуміємо, що Замовник  необмежений у прийнятті будь-якої іншої пропозиції з більш вигідними для Вас умовами. </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</si>
  <si>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</si>
  <si>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Ми погоджуємося з умовами договору будівельного підряду  Замовника, який відображено у  Додатку 3 до Запиту.</t>
  </si>
  <si>
    <t>Ми погоджуємося з умовами здійсняти надання послуг в рамках зазначених областей по всій підконтрольній території Україні,  на відстані не менше ніж 20 км від актуальної лінії бойового зіткнення, згідно умов укладеного договору</t>
  </si>
  <si>
    <t xml:space="preserve">Ми погоджуємося з умовами, що Замовник має право самостійно зменшити обсяги закупівлі або скасувати в залежності від наявного фінансування. </t>
  </si>
  <si>
    <t>Ми погоджуємось зафіксувати цінову пропозицію на термін 90 календарних днів з моменту подачі (до моменту підписання Договору) та до повного завершення виконання послуг/робіт.</t>
  </si>
  <si>
    <t>Ми  підтверджуємо ознайомлення з кваліфікаційними та технічними вимогами конкурсу, викладеними у Запиті та Додатках до нього, та беззастережно їх приймаємо, гарантуючи неухильне дотримання у разі перемоги.</t>
  </si>
  <si>
    <t>Учасник має надати в електронному вигляді цінову пропозицію у формі даного додатку з підписом та печаткою та окремо у форматі Excel.</t>
  </si>
  <si>
    <t>П.І.Б. керівника</t>
  </si>
  <si>
    <t>Підпис, печатка (у разі наявності)</t>
  </si>
  <si>
    <t>Дата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</si>
</sst>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43" formatCode="_-* #,##0.00_-;\-* #,##0.00_-;_-* &quot;-&quot;??_-;_-@_-"/>
    <numFmt numFmtId="164" formatCode="[$-419]General"/>
    <numFmt numFmtId="165" formatCode="_-* #,##0.00\ [$₴-422]_-;\-* #,##0.00\ [$₴-422]_-;_-* &quot;-&quot;??\ [$₴-422]_-;_-@_-"/>
    <numFmt numFmtId="166" formatCode="0.0000"/>
    <numFmt numFmtId="167" formatCode="0.0"/>
  </numFmts>
  <fonts count="41">
    <font>
      <sz val="11"/>
      <color theme="1"/>
      <name val="Calibri"/>
      <family val="2"/>
      <scheme val="minor"/>
    </font>
    <font>
      <sz val="16"/>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sz val="11"/>
      <color rgb="FF000000"/>
      <name val="Times New Roman"/>
      <family val="1"/>
      <charset val="204"/>
    </font>
    <font>
      <sz val="8"/>
      <name val="Calibri"/>
      <family val="2"/>
      <scheme val="minor"/>
    </font>
    <font>
      <sz val="11"/>
      <color theme="1"/>
      <name val="Calibri"/>
      <family val="2"/>
      <scheme val="minor"/>
    </font>
    <font>
      <sz val="11"/>
      <color rgb="FF000000"/>
      <name val="Calibri"/>
      <family val="2"/>
      <charset val="204"/>
    </font>
    <font>
      <sz val="9"/>
      <color theme="1"/>
      <name val="Verdana"/>
      <family val="2"/>
    </font>
    <font>
      <sz val="12"/>
      <color theme="1"/>
      <name val="Times New Roman"/>
      <family val="1"/>
      <charset val="204"/>
    </font>
    <font>
      <b/>
      <i/>
      <sz val="11"/>
      <color theme="1"/>
      <name val="Times New Roman"/>
      <family val="1"/>
      <charset val="204"/>
    </font>
    <font>
      <b/>
      <i/>
      <sz val="10"/>
      <color theme="1"/>
      <name val="Calibri"/>
      <family val="2"/>
      <charset val="204"/>
      <scheme val="minor"/>
    </font>
    <font>
      <i/>
      <sz val="10"/>
      <color theme="1"/>
      <name val="Calibri"/>
      <family val="2"/>
      <charset val="204"/>
      <scheme val="minor"/>
    </font>
    <font>
      <sz val="12"/>
      <color rgb="FF000000"/>
      <name val="ISOCPEUR"/>
      <family val="2"/>
      <charset val="204"/>
    </font>
    <font>
      <b/>
      <sz val="14"/>
      <color theme="1"/>
      <name val="Times New Roman"/>
      <family val="1"/>
      <charset val="204"/>
    </font>
    <font>
      <b/>
      <sz val="11"/>
      <color theme="1"/>
      <name val="Times New Roman"/>
      <family val="1"/>
      <charset val="204"/>
    </font>
    <font>
      <i/>
      <sz val="10"/>
      <color theme="1"/>
      <name val="Times New Roman"/>
      <family val="1"/>
      <charset val="204"/>
    </font>
    <font>
      <sz val="14"/>
      <color theme="1"/>
      <name val="Times New Roman"/>
      <family val="1"/>
      <charset val="204"/>
    </font>
    <font>
      <b/>
      <sz val="14"/>
      <color rgb="FF000000"/>
      <name val="Times New Roman"/>
      <family val="1"/>
      <charset val="204"/>
    </font>
    <font>
      <sz val="10"/>
      <color rgb="FF000000"/>
      <name val="Times New Roman"/>
      <family val="1"/>
      <charset val="204"/>
    </font>
    <font>
      <sz val="11"/>
      <color rgb="FF000000"/>
      <name val="Calibri"/>
      <family val="2"/>
    </font>
    <font>
      <sz val="10"/>
      <name val="Times New Roman"/>
      <family val="1"/>
      <charset val="204"/>
    </font>
    <font>
      <sz val="11"/>
      <name val="Times New Roman"/>
      <family val="1"/>
      <charset val="204"/>
    </font>
    <font>
      <sz val="16"/>
      <color rgb="FF000000"/>
      <name val="Times New Roman"/>
      <family val="1"/>
      <charset val="204"/>
    </font>
    <font>
      <b/>
      <i/>
      <sz val="11"/>
      <color rgb="FF000000"/>
      <name val="Times New Roman"/>
      <family val="1"/>
      <charset val="204"/>
    </font>
    <font>
      <b/>
      <sz val="11"/>
      <color rgb="FF000000"/>
      <name val="Times New Roman"/>
      <family val="1"/>
      <charset val="204"/>
    </font>
    <font>
      <b/>
      <i/>
      <sz val="12"/>
      <color theme="1"/>
      <name val="Times New Roman"/>
      <family val="1"/>
      <charset val="204"/>
    </font>
    <font>
      <sz val="10"/>
      <color theme="1"/>
      <name val="Times New Roman"/>
      <family val="1"/>
      <charset val="204"/>
    </font>
    <font>
      <sz val="8"/>
      <color theme="1"/>
      <name val="Times New Roman"/>
      <family val="1"/>
      <charset val="204"/>
    </font>
    <font>
      <sz val="8"/>
      <color rgb="FF000000"/>
      <name val="Times New Roman"/>
      <family val="1"/>
      <charset val="204"/>
    </font>
    <font>
      <b/>
      <sz val="8"/>
      <color theme="1"/>
      <name val="Times New Roman"/>
      <family val="1"/>
      <charset val="204"/>
    </font>
    <font>
      <b/>
      <sz val="14"/>
      <name val="Times New Roman"/>
      <family val="1"/>
      <charset val="204"/>
    </font>
    <font>
      <sz val="14"/>
      <name val="Times New Roman"/>
      <family val="1"/>
      <charset val="204"/>
    </font>
    <font>
      <b/>
      <i/>
      <sz val="9"/>
      <color theme="1"/>
      <name val="Times New Roman"/>
      <family val="1"/>
      <charset val="204"/>
    </font>
    <font>
      <i/>
      <sz val="9"/>
      <color theme="1"/>
      <name val="Times New Roman"/>
      <family val="1"/>
      <charset val="204"/>
    </font>
    <font>
      <i/>
      <sz val="9"/>
      <color rgb="FF000000"/>
      <name val="Times New Roman"/>
      <family val="1"/>
      <charset val="204"/>
    </font>
    <font>
      <i/>
      <sz val="9"/>
      <name val="Times New Roman"/>
      <family val="1"/>
      <charset val="204"/>
    </font>
    <font>
      <b/>
      <sz val="12"/>
      <color rgb="FF000000"/>
      <name val="Times New Roman"/>
      <family val="1"/>
      <charset val="204"/>
    </font>
    <font>
      <b/>
      <i/>
      <sz val="11"/>
      <color rgb="FF000000"/>
      <name val="Times New Roman"/>
    </font>
    <font>
      <i/>
      <sz val="11"/>
      <color rgb="FF000000"/>
      <name val="Times New Roman"/>
    </font>
  </fonts>
  <fills count="5">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tint="-0.149998474074526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auto="1"/>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s>
  <cellStyleXfs count="8">
    <xf numFmtId="0" fontId="0"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164" fontId="8" fillId="0" borderId="0" applyBorder="0" applyProtection="0"/>
    <xf numFmtId="0" fontId="9" fillId="0" borderId="0"/>
    <xf numFmtId="44" fontId="7" fillId="0" borderId="0" applyFont="0" applyFill="0" applyBorder="0" applyAlignment="0" applyProtection="0"/>
    <xf numFmtId="0" fontId="7" fillId="0" borderId="0"/>
  </cellStyleXfs>
  <cellXfs count="134">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0" fontId="4"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wrapText="1"/>
    </xf>
    <xf numFmtId="0" fontId="1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16" fillId="0" borderId="0" xfId="0" applyFont="1" applyAlignment="1">
      <alignment horizontal="left" vertical="center"/>
    </xf>
    <xf numFmtId="0" fontId="11" fillId="0" borderId="0" xfId="7" applyFont="1" applyAlignment="1">
      <alignment vertical="center"/>
    </xf>
    <xf numFmtId="0" fontId="23" fillId="0" borderId="0" xfId="0" applyFont="1" applyAlignment="1">
      <alignment vertical="center"/>
    </xf>
    <xf numFmtId="0" fontId="26" fillId="0" borderId="0" xfId="0" applyFont="1" applyAlignment="1">
      <alignment horizontal="center" vertical="center" wrapText="1"/>
    </xf>
    <xf numFmtId="4" fontId="26" fillId="0" borderId="0" xfId="0" applyNumberFormat="1" applyFont="1" applyAlignment="1">
      <alignment horizontal="center" vertical="center" wrapText="1"/>
    </xf>
    <xf numFmtId="0" fontId="21" fillId="0" borderId="0" xfId="7" applyFont="1" applyAlignment="1">
      <alignment vertical="center"/>
    </xf>
    <xf numFmtId="0" fontId="3" fillId="0" borderId="0" xfId="0" applyFont="1" applyAlignment="1">
      <alignment horizontal="left" vertical="center" wrapText="1"/>
    </xf>
    <xf numFmtId="0" fontId="20" fillId="0" borderId="0" xfId="7" applyFont="1" applyAlignment="1">
      <alignment horizontal="left" vertical="center" wrapText="1"/>
    </xf>
    <xf numFmtId="0" fontId="28" fillId="0" borderId="0" xfId="0" applyFont="1" applyAlignment="1">
      <alignment horizontal="left" vertical="center" wrapText="1"/>
    </xf>
    <xf numFmtId="4" fontId="12" fillId="0" borderId="0" xfId="0" applyNumberFormat="1" applyFont="1" applyAlignment="1">
      <alignment horizontal="center" vertical="center" wrapText="1"/>
    </xf>
    <xf numFmtId="0" fontId="27" fillId="0" borderId="0" xfId="0" applyFont="1" applyAlignment="1">
      <alignment horizontal="left" vertical="center" wrapText="1"/>
    </xf>
    <xf numFmtId="0" fontId="29" fillId="0" borderId="0" xfId="0" applyFont="1" applyAlignment="1">
      <alignment vertical="center"/>
    </xf>
    <xf numFmtId="0" fontId="29" fillId="0" borderId="0" xfId="0" applyFont="1" applyAlignment="1">
      <alignment horizontal="left" vertical="center" wrapText="1"/>
    </xf>
    <xf numFmtId="0" fontId="29" fillId="0" borderId="0" xfId="0" applyFont="1" applyAlignment="1">
      <alignment horizontal="center" vertical="center"/>
    </xf>
    <xf numFmtId="0" fontId="31" fillId="0" borderId="0" xfId="0" applyFont="1" applyAlignment="1">
      <alignment horizontal="left" vertical="center"/>
    </xf>
    <xf numFmtId="0" fontId="32" fillId="0" borderId="0" xfId="0" applyFont="1" applyAlignment="1">
      <alignment horizontal="left" vertical="center" wrapText="1"/>
    </xf>
    <xf numFmtId="0" fontId="33" fillId="0" borderId="0" xfId="0" applyFont="1" applyAlignment="1">
      <alignment vertical="center"/>
    </xf>
    <xf numFmtId="0" fontId="34" fillId="0" borderId="0" xfId="0" applyFont="1" applyAlignment="1">
      <alignment horizontal="left" vertical="center"/>
    </xf>
    <xf numFmtId="0" fontId="35" fillId="0" borderId="0" xfId="0" applyFont="1" applyAlignment="1">
      <alignment horizontal="left" vertical="center"/>
    </xf>
    <xf numFmtId="0" fontId="37" fillId="0" borderId="0" xfId="0" applyFont="1" applyAlignment="1">
      <alignment horizontal="left" vertical="center"/>
    </xf>
    <xf numFmtId="0" fontId="17" fillId="0" borderId="0" xfId="0" applyFont="1" applyAlignment="1">
      <alignment horizontal="left" vertical="center" wrapText="1"/>
    </xf>
    <xf numFmtId="0" fontId="1" fillId="2" borderId="0" xfId="0" applyFont="1" applyFill="1" applyAlignment="1">
      <alignment horizontal="center" vertical="center"/>
    </xf>
    <xf numFmtId="166" fontId="1" fillId="0" borderId="0" xfId="0" applyNumberFormat="1" applyFont="1" applyAlignment="1">
      <alignment vertical="center"/>
    </xf>
    <xf numFmtId="0" fontId="18" fillId="0" borderId="0" xfId="0" applyFont="1" applyAlignment="1">
      <alignment horizontal="right" vertical="center"/>
    </xf>
    <xf numFmtId="166" fontId="18" fillId="0" borderId="0" xfId="0" applyNumberFormat="1" applyFont="1" applyAlignment="1">
      <alignment horizontal="right" vertical="center"/>
    </xf>
    <xf numFmtId="166" fontId="28" fillId="0" borderId="0" xfId="0" applyNumberFormat="1" applyFont="1" applyAlignment="1">
      <alignment vertical="center"/>
    </xf>
    <xf numFmtId="4" fontId="1" fillId="0" borderId="0" xfId="0" applyNumberFormat="1" applyFont="1" applyAlignment="1">
      <alignment vertical="center"/>
    </xf>
    <xf numFmtId="165" fontId="13" fillId="0" borderId="0" xfId="0" applyNumberFormat="1" applyFont="1" applyAlignment="1">
      <alignment vertical="center"/>
    </xf>
    <xf numFmtId="165" fontId="10" fillId="0" borderId="0" xfId="6" applyNumberFormat="1" applyFont="1" applyBorder="1" applyAlignment="1">
      <alignment vertical="center"/>
    </xf>
    <xf numFmtId="0" fontId="4" fillId="0" borderId="0" xfId="0" applyFont="1" applyAlignment="1">
      <alignment vertical="center"/>
    </xf>
    <xf numFmtId="0" fontId="19" fillId="0" borderId="0" xfId="7" applyFont="1" applyAlignment="1">
      <alignment vertical="center"/>
    </xf>
    <xf numFmtId="0" fontId="14" fillId="0" borderId="0" xfId="7" applyFont="1" applyAlignment="1">
      <alignment vertical="center"/>
    </xf>
    <xf numFmtId="0" fontId="22" fillId="0" borderId="0" xfId="7" applyFont="1" applyAlignment="1">
      <alignment horizontal="left" vertical="center" wrapText="1"/>
    </xf>
    <xf numFmtId="0" fontId="24" fillId="0" borderId="0" xfId="7" applyFont="1" applyAlignment="1">
      <alignment vertical="center"/>
    </xf>
    <xf numFmtId="167" fontId="1" fillId="0" borderId="0" xfId="0" applyNumberFormat="1" applyFont="1" applyAlignment="1">
      <alignment horizontal="center" vertical="center"/>
    </xf>
    <xf numFmtId="4" fontId="1" fillId="0" borderId="0" xfId="0" applyNumberFormat="1" applyFont="1" applyAlignment="1">
      <alignment horizontal="center" vertical="center"/>
    </xf>
    <xf numFmtId="4" fontId="35" fillId="0" borderId="0" xfId="0" applyNumberFormat="1" applyFont="1" applyAlignment="1">
      <alignment horizontal="left" vertical="center"/>
    </xf>
    <xf numFmtId="4" fontId="36" fillId="0" borderId="0" xfId="0" applyNumberFormat="1" applyFont="1" applyAlignment="1">
      <alignment horizontal="left" vertical="center"/>
    </xf>
    <xf numFmtId="0" fontId="36" fillId="0" borderId="0" xfId="0" applyFont="1" applyAlignment="1">
      <alignment horizontal="left" vertical="center"/>
    </xf>
    <xf numFmtId="167" fontId="36" fillId="0" borderId="0" xfId="0" applyNumberFormat="1" applyFont="1" applyAlignment="1">
      <alignment horizontal="left" vertical="center"/>
    </xf>
    <xf numFmtId="4" fontId="5" fillId="0" borderId="0" xfId="0" applyNumberFormat="1" applyFont="1" applyAlignment="1">
      <alignment horizontal="center" vertical="center"/>
    </xf>
    <xf numFmtId="4" fontId="5" fillId="0" borderId="0" xfId="0" applyNumberFormat="1" applyFont="1" applyAlignment="1">
      <alignment horizontal="right" vertical="center"/>
    </xf>
    <xf numFmtId="167" fontId="5" fillId="0" borderId="0" xfId="0" applyNumberFormat="1" applyFont="1" applyAlignment="1">
      <alignment horizontal="center" vertical="center"/>
    </xf>
    <xf numFmtId="0" fontId="30" fillId="0" borderId="0" xfId="0" applyFont="1" applyAlignment="1">
      <alignment horizontal="center" vertical="center"/>
    </xf>
    <xf numFmtId="4" fontId="23" fillId="0" borderId="0" xfId="0" applyNumberFormat="1" applyFont="1" applyAlignment="1">
      <alignment horizontal="center" vertical="center"/>
    </xf>
    <xf numFmtId="0" fontId="10" fillId="0" borderId="0" xfId="0" applyFont="1" applyAlignment="1">
      <alignment vertical="center"/>
    </xf>
    <xf numFmtId="44" fontId="11" fillId="3" borderId="3" xfId="6" applyFont="1" applyFill="1" applyBorder="1" applyAlignment="1">
      <alignment vertical="center"/>
    </xf>
    <xf numFmtId="165" fontId="3" fillId="3" borderId="3" xfId="0" applyNumberFormat="1" applyFont="1" applyFill="1" applyBorder="1" applyAlignment="1">
      <alignment vertical="center"/>
    </xf>
    <xf numFmtId="165" fontId="3" fillId="3" borderId="4" xfId="0" applyNumberFormat="1" applyFont="1" applyFill="1" applyBorder="1" applyAlignment="1">
      <alignment vertical="center"/>
    </xf>
    <xf numFmtId="0" fontId="5" fillId="0" borderId="14" xfId="0" applyFont="1" applyBorder="1" applyAlignment="1">
      <alignment horizontal="center" vertical="center" wrapText="1"/>
    </xf>
    <xf numFmtId="0" fontId="4" fillId="0" borderId="9" xfId="0" applyFont="1" applyBorder="1" applyAlignment="1">
      <alignment horizontal="left" vertical="center" wrapText="1"/>
    </xf>
    <xf numFmtId="0" fontId="5" fillId="0" borderId="9" xfId="0" applyFont="1" applyBorder="1" applyAlignment="1">
      <alignment horizontal="left"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44" fontId="11" fillId="0" borderId="9" xfId="6" applyFont="1" applyFill="1" applyBorder="1" applyAlignment="1">
      <alignment vertical="center"/>
    </xf>
    <xf numFmtId="165" fontId="3" fillId="0" borderId="9" xfId="0" applyNumberFormat="1" applyFont="1" applyBorder="1" applyAlignment="1">
      <alignment vertical="center"/>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11" xfId="0" applyFont="1" applyBorder="1" applyAlignment="1">
      <alignment horizontal="center" vertical="center" wrapText="1"/>
    </xf>
    <xf numFmtId="44" fontId="11" fillId="0" borderId="1" xfId="6" applyFont="1" applyFill="1" applyBorder="1" applyAlignment="1">
      <alignment vertical="center"/>
    </xf>
    <xf numFmtId="165" fontId="3" fillId="0" borderId="1" xfId="0" applyNumberFormat="1" applyFont="1" applyBorder="1" applyAlignment="1">
      <alignment vertical="center"/>
    </xf>
    <xf numFmtId="0" fontId="4" fillId="0" borderId="8" xfId="0" applyFont="1" applyBorder="1" applyAlignment="1">
      <alignment horizontal="left" vertical="center" wrapText="1"/>
    </xf>
    <xf numFmtId="0" fontId="5" fillId="0" borderId="8" xfId="0" applyFont="1" applyBorder="1" applyAlignment="1">
      <alignment horizontal="center" vertical="center" wrapText="1"/>
    </xf>
    <xf numFmtId="0" fontId="5" fillId="0" borderId="16" xfId="0" applyFont="1" applyBorder="1" applyAlignment="1">
      <alignment horizontal="center" vertical="center" wrapText="1"/>
    </xf>
    <xf numFmtId="44" fontId="11" fillId="0" borderId="8" xfId="6" applyFont="1" applyFill="1" applyBorder="1" applyAlignment="1">
      <alignment vertical="center"/>
    </xf>
    <xf numFmtId="165" fontId="3" fillId="0" borderId="8" xfId="0" applyNumberFormat="1" applyFont="1" applyBorder="1" applyAlignment="1">
      <alignment vertical="center"/>
    </xf>
    <xf numFmtId="44" fontId="11" fillId="4" borderId="3" xfId="6" applyFont="1" applyFill="1" applyBorder="1" applyAlignment="1">
      <alignment vertical="center"/>
    </xf>
    <xf numFmtId="165" fontId="3" fillId="4" borderId="3" xfId="0" applyNumberFormat="1" applyFont="1" applyFill="1" applyBorder="1" applyAlignment="1">
      <alignment vertical="center"/>
    </xf>
    <xf numFmtId="165" fontId="3" fillId="4" borderId="4" xfId="0" applyNumberFormat="1" applyFont="1" applyFill="1" applyBorder="1" applyAlignment="1">
      <alignment vertical="center"/>
    </xf>
    <xf numFmtId="44" fontId="11" fillId="4" borderId="1" xfId="6" applyFont="1" applyFill="1" applyBorder="1" applyAlignment="1">
      <alignment vertical="center"/>
    </xf>
    <xf numFmtId="165" fontId="3" fillId="4" borderId="1" xfId="0" applyNumberFormat="1" applyFont="1" applyFill="1" applyBorder="1" applyAlignment="1">
      <alignment vertical="center"/>
    </xf>
    <xf numFmtId="0" fontId="5" fillId="0" borderId="10" xfId="0" applyFont="1" applyBorder="1" applyAlignment="1">
      <alignment horizontal="center" vertical="center" wrapText="1"/>
    </xf>
    <xf numFmtId="165" fontId="4" fillId="0" borderId="1" xfId="6" applyNumberFormat="1" applyFont="1" applyBorder="1" applyAlignment="1">
      <alignment vertical="center"/>
    </xf>
    <xf numFmtId="0" fontId="20" fillId="0" borderId="0" xfId="7" applyFont="1" applyAlignment="1">
      <alignment horizontal="left" vertical="center"/>
    </xf>
    <xf numFmtId="0" fontId="5" fillId="0" borderId="0" xfId="7" applyFont="1" applyAlignment="1">
      <alignment horizontal="left" vertical="center"/>
    </xf>
    <xf numFmtId="0" fontId="5" fillId="0" borderId="0" xfId="7" applyFont="1" applyAlignment="1">
      <alignment horizontal="left" vertical="center" wrapText="1"/>
    </xf>
    <xf numFmtId="0" fontId="16" fillId="0" borderId="6" xfId="0" applyFont="1" applyBorder="1" applyAlignment="1">
      <alignment horizontal="left" vertical="center" wrapText="1"/>
    </xf>
    <xf numFmtId="0" fontId="16" fillId="0" borderId="0" xfId="0" applyFont="1" applyAlignment="1">
      <alignment horizontal="left" vertical="center" wrapText="1"/>
    </xf>
    <xf numFmtId="0" fontId="4" fillId="0" borderId="6" xfId="0" applyFont="1" applyBorder="1" applyAlignment="1">
      <alignment horizontal="left" vertical="center" wrapText="1"/>
    </xf>
    <xf numFmtId="0" fontId="4" fillId="0" borderId="0" xfId="0" applyFont="1" applyAlignment="1">
      <alignment horizontal="left" vertical="center" wrapText="1"/>
    </xf>
    <xf numFmtId="0" fontId="26" fillId="4" borderId="2" xfId="0" applyFont="1" applyFill="1" applyBorder="1" applyAlignment="1">
      <alignment horizontal="center" vertical="center" wrapText="1"/>
    </xf>
    <xf numFmtId="0" fontId="26" fillId="4" borderId="3" xfId="0" applyFont="1" applyFill="1" applyBorder="1" applyAlignment="1">
      <alignment horizontal="center" vertical="center" wrapText="1"/>
    </xf>
    <xf numFmtId="0" fontId="11" fillId="0" borderId="5" xfId="0" applyFont="1" applyBorder="1" applyAlignment="1">
      <alignment horizontal="left" vertical="center" wrapText="1"/>
    </xf>
    <xf numFmtId="0" fontId="3" fillId="0" borderId="0" xfId="0" applyFont="1" applyAlignment="1">
      <alignment horizontal="left" vertical="center" wrapText="1"/>
    </xf>
    <xf numFmtId="0" fontId="38" fillId="3" borderId="2" xfId="0" applyFont="1" applyFill="1" applyBorder="1" applyAlignment="1">
      <alignment horizontal="center" vertical="center" wrapText="1"/>
    </xf>
    <xf numFmtId="0" fontId="38" fillId="3" borderId="3"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7" xfId="0" applyFont="1" applyBorder="1" applyAlignment="1">
      <alignment horizontal="left" vertical="center" wrapText="1"/>
    </xf>
    <xf numFmtId="0" fontId="26" fillId="4" borderId="12" xfId="0" applyFont="1" applyFill="1" applyBorder="1" applyAlignment="1">
      <alignment horizontal="center" vertical="center" wrapText="1"/>
    </xf>
    <xf numFmtId="0" fontId="26" fillId="4" borderId="13" xfId="0" applyFont="1" applyFill="1" applyBorder="1" applyAlignment="1">
      <alignment horizontal="center" vertical="center" wrapText="1"/>
    </xf>
    <xf numFmtId="0" fontId="16" fillId="0" borderId="2" xfId="0" applyFont="1" applyBorder="1" applyAlignment="1">
      <alignment horizontal="right" vertical="center"/>
    </xf>
    <xf numFmtId="0" fontId="16" fillId="0" borderId="3" xfId="0" applyFont="1" applyBorder="1" applyAlignment="1">
      <alignment horizontal="right" vertical="center"/>
    </xf>
    <xf numFmtId="0" fontId="16" fillId="0" borderId="4" xfId="0" applyFont="1" applyBorder="1" applyAlignment="1">
      <alignment horizontal="right" vertical="center"/>
    </xf>
    <xf numFmtId="0" fontId="1" fillId="2" borderId="0" xfId="0" applyFont="1" applyFill="1" applyAlignment="1">
      <alignment horizontal="center" vertical="center"/>
    </xf>
    <xf numFmtId="0" fontId="4" fillId="0" borderId="1" xfId="0" applyFont="1" applyBorder="1" applyAlignment="1">
      <alignment horizontal="right" vertical="center" wrapText="1"/>
    </xf>
    <xf numFmtId="0" fontId="18" fillId="0" borderId="0" xfId="0" applyFont="1" applyAlignment="1">
      <alignment horizontal="right" vertical="center"/>
    </xf>
    <xf numFmtId="166" fontId="18" fillId="0" borderId="0" xfId="0" applyNumberFormat="1" applyFont="1" applyAlignment="1">
      <alignment horizontal="right" vertical="center"/>
    </xf>
    <xf numFmtId="0" fontId="3" fillId="0" borderId="5" xfId="0" applyFont="1" applyBorder="1" applyAlignment="1">
      <alignment horizontal="left" vertical="center" wrapText="1"/>
    </xf>
    <xf numFmtId="0" fontId="5" fillId="0" borderId="0" xfId="0" applyFont="1" applyAlignment="1">
      <alignment horizontal="left" vertical="center"/>
    </xf>
    <xf numFmtId="0" fontId="25" fillId="0" borderId="0" xfId="7" applyFont="1" applyAlignment="1">
      <alignment vertical="center" wrapText="1"/>
    </xf>
    <xf numFmtId="49" fontId="11" fillId="4" borderId="17" xfId="0" applyNumberFormat="1" applyFont="1" applyFill="1" applyBorder="1" applyAlignment="1">
      <alignment horizontal="center" vertical="center" wrapText="1"/>
    </xf>
    <xf numFmtId="49" fontId="11" fillId="4" borderId="17" xfId="0" applyNumberFormat="1" applyFont="1" applyFill="1" applyBorder="1" applyAlignment="1">
      <alignment horizontal="center" vertical="center"/>
    </xf>
    <xf numFmtId="0" fontId="11" fillId="4" borderId="17" xfId="0" applyFont="1" applyFill="1" applyBorder="1" applyAlignment="1">
      <alignment horizontal="center" vertical="center" wrapText="1"/>
    </xf>
    <xf numFmtId="166" fontId="11" fillId="4" borderId="17" xfId="0" applyNumberFormat="1" applyFont="1" applyFill="1" applyBorder="1" applyAlignment="1">
      <alignment horizontal="center" vertical="center" wrapText="1"/>
    </xf>
    <xf numFmtId="4" fontId="11" fillId="4" borderId="17" xfId="0" applyNumberFormat="1" applyFont="1" applyFill="1" applyBorder="1" applyAlignment="1">
      <alignment horizontal="center" vertical="center" wrapText="1"/>
    </xf>
    <xf numFmtId="0" fontId="3" fillId="0" borderId="0" xfId="0" applyFont="1" applyBorder="1" applyAlignment="1">
      <alignment horizontal="left" vertical="center" wrapText="1"/>
    </xf>
    <xf numFmtId="0" fontId="19" fillId="3" borderId="17" xfId="0" applyFont="1" applyFill="1" applyBorder="1" applyAlignment="1">
      <alignment horizontal="center" vertical="center" wrapText="1"/>
    </xf>
    <xf numFmtId="44" fontId="11" fillId="3" borderId="17" xfId="6" applyFont="1" applyFill="1" applyBorder="1" applyAlignment="1">
      <alignment vertical="center"/>
    </xf>
    <xf numFmtId="165" fontId="3" fillId="3" borderId="17" xfId="0" applyNumberFormat="1" applyFont="1" applyFill="1" applyBorder="1" applyAlignment="1">
      <alignment vertical="center"/>
    </xf>
    <xf numFmtId="0" fontId="5" fillId="0" borderId="17" xfId="0" applyFont="1" applyBorder="1" applyAlignment="1">
      <alignment horizontal="center" vertical="center" wrapText="1"/>
    </xf>
    <xf numFmtId="0" fontId="4" fillId="0" borderId="17" xfId="0" applyFont="1" applyBorder="1" applyAlignment="1">
      <alignment horizontal="left" vertical="center" wrapText="1"/>
    </xf>
    <xf numFmtId="0" fontId="5" fillId="0" borderId="17" xfId="0" applyFont="1" applyBorder="1" applyAlignment="1">
      <alignment horizontal="left" vertical="center" wrapText="1"/>
    </xf>
    <xf numFmtId="44" fontId="11" fillId="0" borderId="17" xfId="6" applyFont="1" applyFill="1" applyBorder="1" applyAlignment="1">
      <alignment vertical="center"/>
    </xf>
    <xf numFmtId="165" fontId="3" fillId="0" borderId="17" xfId="0" applyNumberFormat="1" applyFont="1" applyBorder="1" applyAlignment="1">
      <alignment vertical="center"/>
    </xf>
    <xf numFmtId="0" fontId="26" fillId="4" borderId="18" xfId="0" applyFont="1" applyFill="1" applyBorder="1" applyAlignment="1">
      <alignment horizontal="center" vertical="center" wrapText="1"/>
    </xf>
    <xf numFmtId="0" fontId="26" fillId="4" borderId="7" xfId="0" applyFont="1" applyFill="1" applyBorder="1" applyAlignment="1">
      <alignment horizontal="center" vertical="center" wrapText="1"/>
    </xf>
    <xf numFmtId="44" fontId="11" fillId="4" borderId="7" xfId="6" applyFont="1" applyFill="1" applyBorder="1" applyAlignment="1">
      <alignment vertical="center"/>
    </xf>
    <xf numFmtId="165" fontId="3" fillId="4" borderId="7" xfId="0" applyNumberFormat="1" applyFont="1" applyFill="1" applyBorder="1" applyAlignment="1">
      <alignment vertical="center"/>
    </xf>
    <xf numFmtId="165" fontId="3" fillId="4" borderId="19" xfId="0" applyNumberFormat="1" applyFont="1" applyFill="1" applyBorder="1" applyAlignment="1">
      <alignment vertical="center"/>
    </xf>
    <xf numFmtId="0" fontId="40" fillId="0" borderId="0" xfId="0" applyFont="1" applyAlignment="1">
      <alignment horizontal="left" vertical="center" wrapText="1"/>
    </xf>
  </cellXfs>
  <cellStyles count="8">
    <cellStyle name="Відсотковий 2" xfId="2" xr:uid="{6190268B-221D-4B90-85E6-28E44126902D}"/>
    <cellStyle name="Грошовий" xfId="6" builtinId="4"/>
    <cellStyle name="Звичайний" xfId="0" builtinId="0"/>
    <cellStyle name="Звичайний 2" xfId="7" xr:uid="{FF21F70E-781E-46E0-B235-AC9E060CD313}"/>
    <cellStyle name="Звичайний 3" xfId="3" xr:uid="{8D5060FD-6499-45C1-9FCF-CCD34F0B7848}"/>
    <cellStyle name="Обычный 11" xfId="5" xr:uid="{290CBAEA-89BC-4A1E-8563-B2486692FB84}"/>
    <cellStyle name="Обычный 2 7" xfId="4" xr:uid="{9697D9C8-963C-46EB-B4EC-4AD6F6C0687D}"/>
    <cellStyle name="Фінансовий 2" xfId="1" xr:uid="{FC741767-F666-49F7-9B37-DCEA70D13127}"/>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P511"/>
  <sheetViews>
    <sheetView tabSelected="1" view="pageBreakPreview" zoomScale="85" zoomScaleNormal="85" zoomScaleSheetLayoutView="85" workbookViewId="0">
      <selection activeCell="I500" sqref="I500"/>
    </sheetView>
  </sheetViews>
  <sheetFormatPr defaultColWidth="9.140625" defaultRowHeight="21"/>
  <cols>
    <col min="1" max="1" width="4.7109375" style="24" customWidth="1"/>
    <col min="2" max="2" width="34.140625" style="2" customWidth="1"/>
    <col min="3" max="3" width="56.42578125" style="2" customWidth="1"/>
    <col min="4" max="4" width="23.7109375" style="2" customWidth="1"/>
    <col min="5" max="5" width="10.5703125" style="1" customWidth="1"/>
    <col min="6" max="6" width="9" style="35" customWidth="1"/>
    <col min="7" max="7" width="14.42578125" style="39" customWidth="1"/>
    <col min="8" max="8" width="15.140625" style="39" customWidth="1"/>
    <col min="9" max="10" width="17.42578125" style="39" customWidth="1"/>
    <col min="11" max="16384" width="9.140625" style="2"/>
  </cols>
  <sheetData>
    <row r="1" spans="1:10">
      <c r="A1" s="107" t="s">
        <v>0</v>
      </c>
      <c r="B1" s="107"/>
      <c r="C1" s="107"/>
      <c r="D1" s="107"/>
      <c r="E1" s="107"/>
      <c r="F1" s="107"/>
      <c r="G1" s="107"/>
      <c r="H1" s="107"/>
      <c r="I1" s="34"/>
      <c r="J1" s="34"/>
    </row>
    <row r="2" spans="1:10" ht="20.25"/>
    <row r="3" spans="1:10" ht="20.25">
      <c r="G3" s="109" t="s">
        <v>1</v>
      </c>
      <c r="H3" s="109"/>
      <c r="I3" s="109"/>
      <c r="J3" s="36"/>
    </row>
    <row r="4" spans="1:10" ht="20.25">
      <c r="A4" s="110" t="s">
        <v>2</v>
      </c>
      <c r="B4" s="110"/>
      <c r="C4" s="110"/>
      <c r="D4" s="110"/>
      <c r="E4" s="110"/>
      <c r="F4" s="110"/>
      <c r="G4" s="110"/>
      <c r="H4" s="110"/>
      <c r="I4" s="110"/>
      <c r="J4" s="37"/>
    </row>
    <row r="5" spans="1:10" ht="20.25">
      <c r="F5" s="38"/>
    </row>
    <row r="6" spans="1:10" ht="52.5" customHeight="1">
      <c r="A6" s="101" t="s">
        <v>3</v>
      </c>
      <c r="B6" s="101"/>
      <c r="C6" s="101"/>
      <c r="D6" s="101"/>
      <c r="E6" s="101"/>
      <c r="F6" s="101"/>
      <c r="G6" s="101"/>
      <c r="H6" s="101"/>
      <c r="I6" s="101"/>
      <c r="J6" s="19"/>
    </row>
    <row r="7" spans="1:10">
      <c r="A7" s="108" t="s">
        <v>4</v>
      </c>
      <c r="B7" s="108"/>
      <c r="C7" s="108"/>
      <c r="D7" s="100" t="s">
        <v>5</v>
      </c>
      <c r="E7" s="100"/>
      <c r="F7" s="100"/>
      <c r="G7" s="100"/>
      <c r="H7" s="100"/>
      <c r="I7" s="100"/>
      <c r="J7" s="19"/>
    </row>
    <row r="8" spans="1:10">
      <c r="A8" s="108"/>
      <c r="B8" s="108"/>
      <c r="C8" s="108"/>
      <c r="D8" s="100" t="s">
        <v>6</v>
      </c>
      <c r="E8" s="100"/>
      <c r="F8" s="100"/>
      <c r="G8" s="100"/>
      <c r="H8" s="100"/>
      <c r="I8" s="100"/>
      <c r="J8" s="19"/>
    </row>
    <row r="9" spans="1:10" ht="34.5" customHeight="1">
      <c r="A9" s="108"/>
      <c r="B9" s="108"/>
      <c r="C9" s="108"/>
      <c r="D9" s="100" t="s">
        <v>7</v>
      </c>
      <c r="E9" s="100"/>
      <c r="F9" s="100"/>
      <c r="G9" s="100"/>
      <c r="H9" s="100"/>
      <c r="I9" s="100"/>
      <c r="J9" s="19"/>
    </row>
    <row r="10" spans="1:10">
      <c r="A10" s="108" t="s">
        <v>8</v>
      </c>
      <c r="B10" s="108"/>
      <c r="C10" s="108"/>
      <c r="D10" s="100" t="s">
        <v>9</v>
      </c>
      <c r="E10" s="100"/>
      <c r="F10" s="100"/>
      <c r="G10" s="100"/>
      <c r="H10" s="100"/>
      <c r="I10" s="100"/>
      <c r="J10" s="19"/>
    </row>
    <row r="11" spans="1:10">
      <c r="A11" s="111" t="s">
        <v>10</v>
      </c>
      <c r="B11" s="111"/>
      <c r="C11" s="111"/>
      <c r="D11" s="111"/>
      <c r="E11" s="111"/>
      <c r="F11" s="111"/>
      <c r="G11" s="111"/>
      <c r="H11" s="111"/>
      <c r="I11" s="111"/>
      <c r="J11" s="33"/>
    </row>
    <row r="12" spans="1:10" ht="409.5" customHeight="1">
      <c r="A12" s="97"/>
      <c r="B12" s="97"/>
      <c r="C12" s="97"/>
      <c r="D12" s="97"/>
      <c r="E12" s="97"/>
      <c r="F12" s="97"/>
      <c r="G12" s="97"/>
      <c r="H12" s="97"/>
      <c r="I12" s="97"/>
      <c r="J12" s="33"/>
    </row>
    <row r="13" spans="1:10" ht="289.5" customHeight="1">
      <c r="A13" s="97" t="s">
        <v>11</v>
      </c>
      <c r="B13" s="97"/>
      <c r="C13" s="97"/>
      <c r="D13" s="97"/>
      <c r="E13" s="97"/>
      <c r="F13" s="97"/>
      <c r="G13" s="97"/>
      <c r="H13" s="97"/>
      <c r="I13" s="97"/>
      <c r="J13" s="33"/>
    </row>
    <row r="14" spans="1:10" ht="49.5" customHeight="1">
      <c r="A14" s="119" t="s">
        <v>12</v>
      </c>
      <c r="B14" s="119"/>
      <c r="C14" s="119"/>
      <c r="D14" s="119"/>
      <c r="E14" s="119"/>
      <c r="F14" s="119"/>
      <c r="G14" s="119"/>
      <c r="H14" s="119"/>
      <c r="I14" s="119"/>
      <c r="J14" s="21"/>
    </row>
    <row r="15" spans="1:10" s="1" customFormat="1" ht="13.9" customHeight="1">
      <c r="A15" s="114" t="s">
        <v>13</v>
      </c>
      <c r="B15" s="115" t="s">
        <v>14</v>
      </c>
      <c r="C15" s="116" t="s">
        <v>15</v>
      </c>
      <c r="D15" s="116" t="s">
        <v>16</v>
      </c>
      <c r="E15" s="116" t="s">
        <v>17</v>
      </c>
      <c r="F15" s="117" t="s">
        <v>18</v>
      </c>
      <c r="G15" s="118" t="s">
        <v>19</v>
      </c>
      <c r="H15" s="118" t="s">
        <v>20</v>
      </c>
      <c r="I15" s="118" t="s">
        <v>21</v>
      </c>
      <c r="J15" s="22"/>
    </row>
    <row r="16" spans="1:10" s="1" customFormat="1" ht="13.9" customHeight="1">
      <c r="A16" s="114"/>
      <c r="B16" s="115"/>
      <c r="C16" s="116"/>
      <c r="D16" s="116"/>
      <c r="E16" s="116"/>
      <c r="F16" s="117"/>
      <c r="G16" s="118"/>
      <c r="H16" s="118"/>
      <c r="I16" s="118"/>
      <c r="J16" s="22"/>
    </row>
    <row r="17" spans="1:10" s="3" customFormat="1" ht="13.9" customHeight="1">
      <c r="A17" s="114"/>
      <c r="B17" s="115"/>
      <c r="C17" s="116"/>
      <c r="D17" s="116"/>
      <c r="E17" s="116"/>
      <c r="F17" s="117"/>
      <c r="G17" s="118"/>
      <c r="H17" s="118"/>
      <c r="I17" s="118"/>
      <c r="J17" s="22"/>
    </row>
    <row r="18" spans="1:10" s="4" customFormat="1">
      <c r="A18" s="120" t="s">
        <v>22</v>
      </c>
      <c r="B18" s="120"/>
      <c r="C18" s="120"/>
      <c r="D18" s="120"/>
      <c r="E18" s="120"/>
      <c r="F18" s="120"/>
      <c r="G18" s="121"/>
      <c r="H18" s="122"/>
      <c r="I18" s="122"/>
      <c r="J18" s="40"/>
    </row>
    <row r="19" spans="1:10" s="4" customFormat="1" ht="88.5" customHeight="1">
      <c r="A19" s="123">
        <v>1</v>
      </c>
      <c r="B19" s="124" t="s">
        <v>23</v>
      </c>
      <c r="C19" s="124" t="s">
        <v>24</v>
      </c>
      <c r="D19" s="125" t="s">
        <v>25</v>
      </c>
      <c r="E19" s="123" t="s">
        <v>26</v>
      </c>
      <c r="F19" s="123">
        <v>99</v>
      </c>
      <c r="G19" s="126"/>
      <c r="H19" s="127">
        <f>G19*F19</f>
        <v>0</v>
      </c>
      <c r="I19" s="127"/>
      <c r="J19" s="40"/>
    </row>
    <row r="20" spans="1:10" s="4" customFormat="1" ht="41.45">
      <c r="A20" s="123">
        <v>2</v>
      </c>
      <c r="B20" s="124" t="s">
        <v>27</v>
      </c>
      <c r="C20" s="124" t="s">
        <v>28</v>
      </c>
      <c r="D20" s="125" t="s">
        <v>29</v>
      </c>
      <c r="E20" s="123" t="s">
        <v>30</v>
      </c>
      <c r="F20" s="123">
        <v>23</v>
      </c>
      <c r="G20" s="126"/>
      <c r="H20" s="127">
        <f t="shared" ref="H20:H82" si="0">G20*F20</f>
        <v>0</v>
      </c>
      <c r="I20" s="127"/>
      <c r="J20" s="40"/>
    </row>
    <row r="21" spans="1:10" s="4" customFormat="1" ht="27.6">
      <c r="A21" s="123">
        <v>3</v>
      </c>
      <c r="B21" s="124" t="s">
        <v>27</v>
      </c>
      <c r="C21" s="124" t="s">
        <v>28</v>
      </c>
      <c r="D21" s="125" t="s">
        <v>31</v>
      </c>
      <c r="E21" s="123" t="s">
        <v>30</v>
      </c>
      <c r="F21" s="123">
        <v>73</v>
      </c>
      <c r="G21" s="126"/>
      <c r="H21" s="127">
        <f t="shared" si="0"/>
        <v>0</v>
      </c>
      <c r="I21" s="127"/>
      <c r="J21" s="40"/>
    </row>
    <row r="22" spans="1:10" s="4" customFormat="1" ht="41.45">
      <c r="A22" s="123">
        <v>4</v>
      </c>
      <c r="B22" s="124" t="s">
        <v>27</v>
      </c>
      <c r="C22" s="124" t="s">
        <v>28</v>
      </c>
      <c r="D22" s="125" t="s">
        <v>32</v>
      </c>
      <c r="E22" s="123" t="s">
        <v>30</v>
      </c>
      <c r="F22" s="123">
        <v>3</v>
      </c>
      <c r="G22" s="126"/>
      <c r="H22" s="127">
        <f t="shared" si="0"/>
        <v>0</v>
      </c>
      <c r="I22" s="127"/>
      <c r="J22" s="40"/>
    </row>
    <row r="23" spans="1:10" s="4" customFormat="1">
      <c r="A23" s="128" t="s">
        <v>33</v>
      </c>
      <c r="B23" s="129"/>
      <c r="C23" s="129"/>
      <c r="D23" s="129"/>
      <c r="E23" s="129"/>
      <c r="F23" s="129"/>
      <c r="G23" s="130"/>
      <c r="H23" s="131"/>
      <c r="I23" s="132"/>
      <c r="J23" s="40"/>
    </row>
    <row r="24" spans="1:10" s="4" customFormat="1" ht="41.45">
      <c r="A24" s="62">
        <v>5</v>
      </c>
      <c r="B24" s="63" t="s">
        <v>34</v>
      </c>
      <c r="C24" s="63" t="s">
        <v>35</v>
      </c>
      <c r="D24" s="65"/>
      <c r="E24" s="65" t="s">
        <v>36</v>
      </c>
      <c r="F24" s="72">
        <v>40</v>
      </c>
      <c r="G24" s="67"/>
      <c r="H24" s="68">
        <f>G24*F24</f>
        <v>0</v>
      </c>
      <c r="I24" s="68"/>
      <c r="J24" s="40"/>
    </row>
    <row r="25" spans="1:10" s="4" customFormat="1" ht="48.6" customHeight="1">
      <c r="A25" s="62">
        <v>6</v>
      </c>
      <c r="B25" s="69" t="s">
        <v>37</v>
      </c>
      <c r="C25" s="69" t="s">
        <v>38</v>
      </c>
      <c r="D25" s="71"/>
      <c r="E25" s="71" t="s">
        <v>36</v>
      </c>
      <c r="F25" s="72">
        <v>40</v>
      </c>
      <c r="G25" s="73"/>
      <c r="H25" s="74">
        <f t="shared" si="0"/>
        <v>0</v>
      </c>
      <c r="I25" s="74"/>
      <c r="J25" s="40"/>
    </row>
    <row r="26" spans="1:10" s="4" customFormat="1" ht="27.6">
      <c r="A26" s="62">
        <v>7</v>
      </c>
      <c r="B26" s="69" t="s">
        <v>39</v>
      </c>
      <c r="C26" s="69" t="s">
        <v>40</v>
      </c>
      <c r="D26" s="71"/>
      <c r="E26" s="71" t="s">
        <v>36</v>
      </c>
      <c r="F26" s="72">
        <v>1040</v>
      </c>
      <c r="G26" s="73"/>
      <c r="H26" s="74">
        <f t="shared" si="0"/>
        <v>0</v>
      </c>
      <c r="I26" s="74"/>
      <c r="J26" s="40"/>
    </row>
    <row r="27" spans="1:10" s="4" customFormat="1" ht="106.5" customHeight="1">
      <c r="A27" s="62">
        <v>8</v>
      </c>
      <c r="B27" s="69" t="s">
        <v>41</v>
      </c>
      <c r="C27" s="69" t="s">
        <v>42</v>
      </c>
      <c r="D27" s="71"/>
      <c r="E27" s="71" t="s">
        <v>36</v>
      </c>
      <c r="F27" s="72">
        <v>40</v>
      </c>
      <c r="G27" s="73"/>
      <c r="H27" s="74">
        <f t="shared" si="0"/>
        <v>0</v>
      </c>
      <c r="I27" s="74"/>
      <c r="J27" s="40"/>
    </row>
    <row r="28" spans="1:10" s="4" customFormat="1">
      <c r="A28" s="62">
        <v>9</v>
      </c>
      <c r="B28" s="69" t="s">
        <v>43</v>
      </c>
      <c r="C28" s="69" t="s">
        <v>44</v>
      </c>
      <c r="D28" s="71"/>
      <c r="E28" s="71" t="s">
        <v>36</v>
      </c>
      <c r="F28" s="72">
        <v>80</v>
      </c>
      <c r="G28" s="73"/>
      <c r="H28" s="74">
        <f t="shared" si="0"/>
        <v>0</v>
      </c>
      <c r="I28" s="74"/>
      <c r="J28" s="40"/>
    </row>
    <row r="29" spans="1:10" s="4" customFormat="1">
      <c r="A29" s="62">
        <v>10</v>
      </c>
      <c r="B29" s="69" t="s">
        <v>45</v>
      </c>
      <c r="C29" s="69" t="s">
        <v>46</v>
      </c>
      <c r="D29" s="71"/>
      <c r="E29" s="71" t="s">
        <v>36</v>
      </c>
      <c r="F29" s="72">
        <v>40</v>
      </c>
      <c r="G29" s="73"/>
      <c r="H29" s="74">
        <f t="shared" si="0"/>
        <v>0</v>
      </c>
      <c r="I29" s="74"/>
      <c r="J29" s="40"/>
    </row>
    <row r="30" spans="1:10" s="4" customFormat="1" ht="27.6">
      <c r="A30" s="62">
        <v>11</v>
      </c>
      <c r="B30" s="69" t="s">
        <v>47</v>
      </c>
      <c r="C30" s="69" t="s">
        <v>48</v>
      </c>
      <c r="D30" s="71"/>
      <c r="E30" s="71" t="s">
        <v>49</v>
      </c>
      <c r="F30" s="72">
        <v>8000</v>
      </c>
      <c r="G30" s="73"/>
      <c r="H30" s="74">
        <f t="shared" si="0"/>
        <v>0</v>
      </c>
      <c r="I30" s="74"/>
      <c r="J30" s="40"/>
    </row>
    <row r="31" spans="1:10" s="4" customFormat="1">
      <c r="A31" s="62">
        <v>12</v>
      </c>
      <c r="B31" s="69" t="s">
        <v>50</v>
      </c>
      <c r="C31" s="69" t="s">
        <v>51</v>
      </c>
      <c r="D31" s="71"/>
      <c r="E31" s="71" t="s">
        <v>36</v>
      </c>
      <c r="F31" s="72">
        <v>240</v>
      </c>
      <c r="G31" s="73"/>
      <c r="H31" s="74">
        <f>G31*F31</f>
        <v>0</v>
      </c>
      <c r="I31" s="74"/>
      <c r="J31" s="40"/>
    </row>
    <row r="32" spans="1:10" s="4" customFormat="1">
      <c r="A32" s="62">
        <v>13</v>
      </c>
      <c r="B32" s="69" t="s">
        <v>52</v>
      </c>
      <c r="C32" s="69" t="s">
        <v>53</v>
      </c>
      <c r="D32" s="71"/>
      <c r="E32" s="71" t="s">
        <v>49</v>
      </c>
      <c r="F32" s="72">
        <v>800</v>
      </c>
      <c r="G32" s="73"/>
      <c r="H32" s="74">
        <f t="shared" si="0"/>
        <v>0</v>
      </c>
      <c r="I32" s="74"/>
      <c r="J32" s="40"/>
    </row>
    <row r="33" spans="1:10" s="4" customFormat="1">
      <c r="A33" s="62">
        <v>14</v>
      </c>
      <c r="B33" s="69" t="s">
        <v>54</v>
      </c>
      <c r="C33" s="69" t="s">
        <v>55</v>
      </c>
      <c r="D33" s="71"/>
      <c r="E33" s="71" t="s">
        <v>49</v>
      </c>
      <c r="F33" s="72">
        <v>1000</v>
      </c>
      <c r="G33" s="73"/>
      <c r="H33" s="74">
        <f t="shared" si="0"/>
        <v>0</v>
      </c>
      <c r="I33" s="74"/>
      <c r="J33" s="40"/>
    </row>
    <row r="34" spans="1:10" s="4" customFormat="1">
      <c r="A34" s="62">
        <v>15</v>
      </c>
      <c r="B34" s="69" t="s">
        <v>56</v>
      </c>
      <c r="C34" s="69" t="s">
        <v>57</v>
      </c>
      <c r="D34" s="71"/>
      <c r="E34" s="71" t="s">
        <v>58</v>
      </c>
      <c r="F34" s="72">
        <v>4000</v>
      </c>
      <c r="G34" s="73"/>
      <c r="H34" s="74">
        <f t="shared" si="0"/>
        <v>0</v>
      </c>
      <c r="I34" s="74"/>
      <c r="J34" s="40"/>
    </row>
    <row r="35" spans="1:10" s="4" customFormat="1">
      <c r="A35" s="62">
        <v>16</v>
      </c>
      <c r="B35" s="69" t="s">
        <v>59</v>
      </c>
      <c r="C35" s="69" t="s">
        <v>60</v>
      </c>
      <c r="D35" s="71"/>
      <c r="E35" s="71" t="s">
        <v>36</v>
      </c>
      <c r="F35" s="72">
        <v>40</v>
      </c>
      <c r="G35" s="73"/>
      <c r="H35" s="74">
        <f t="shared" si="0"/>
        <v>0</v>
      </c>
      <c r="I35" s="74"/>
      <c r="J35" s="40"/>
    </row>
    <row r="36" spans="1:10" s="4" customFormat="1">
      <c r="A36" s="62">
        <v>17</v>
      </c>
      <c r="B36" s="69" t="s">
        <v>61</v>
      </c>
      <c r="C36" s="69" t="s">
        <v>62</v>
      </c>
      <c r="D36" s="71"/>
      <c r="E36" s="71" t="s">
        <v>36</v>
      </c>
      <c r="F36" s="72">
        <v>80</v>
      </c>
      <c r="G36" s="73"/>
      <c r="H36" s="74">
        <f t="shared" si="0"/>
        <v>0</v>
      </c>
      <c r="I36" s="74"/>
      <c r="J36" s="40"/>
    </row>
    <row r="37" spans="1:10" s="4" customFormat="1">
      <c r="A37" s="62">
        <v>18</v>
      </c>
      <c r="B37" s="69" t="s">
        <v>63</v>
      </c>
      <c r="C37" s="69" t="s">
        <v>64</v>
      </c>
      <c r="D37" s="71"/>
      <c r="E37" s="71" t="s">
        <v>36</v>
      </c>
      <c r="F37" s="72">
        <v>160</v>
      </c>
      <c r="G37" s="73"/>
      <c r="H37" s="74">
        <f t="shared" si="0"/>
        <v>0</v>
      </c>
      <c r="I37" s="74"/>
      <c r="J37" s="40"/>
    </row>
    <row r="38" spans="1:10" s="4" customFormat="1">
      <c r="A38" s="62">
        <v>19</v>
      </c>
      <c r="B38" s="69" t="s">
        <v>65</v>
      </c>
      <c r="C38" s="69" t="s">
        <v>66</v>
      </c>
      <c r="D38" s="71"/>
      <c r="E38" s="71" t="s">
        <v>36</v>
      </c>
      <c r="F38" s="72">
        <v>80</v>
      </c>
      <c r="G38" s="73"/>
      <c r="H38" s="74">
        <f t="shared" si="0"/>
        <v>0</v>
      </c>
      <c r="I38" s="74"/>
      <c r="J38" s="40"/>
    </row>
    <row r="39" spans="1:10" s="4" customFormat="1">
      <c r="A39" s="62">
        <v>20</v>
      </c>
      <c r="B39" s="69" t="s">
        <v>67</v>
      </c>
      <c r="C39" s="69" t="s">
        <v>68</v>
      </c>
      <c r="D39" s="71"/>
      <c r="E39" s="71" t="s">
        <v>36</v>
      </c>
      <c r="F39" s="72">
        <v>80</v>
      </c>
      <c r="G39" s="73"/>
      <c r="H39" s="74">
        <f t="shared" si="0"/>
        <v>0</v>
      </c>
      <c r="I39" s="74"/>
      <c r="J39" s="40"/>
    </row>
    <row r="40" spans="1:10" s="4" customFormat="1">
      <c r="A40" s="62">
        <v>21</v>
      </c>
      <c r="B40" s="69" t="s">
        <v>69</v>
      </c>
      <c r="C40" s="69" t="s">
        <v>70</v>
      </c>
      <c r="D40" s="71"/>
      <c r="E40" s="71" t="s">
        <v>36</v>
      </c>
      <c r="F40" s="72">
        <v>800</v>
      </c>
      <c r="G40" s="73"/>
      <c r="H40" s="74">
        <f t="shared" si="0"/>
        <v>0</v>
      </c>
      <c r="I40" s="74"/>
      <c r="J40" s="40"/>
    </row>
    <row r="41" spans="1:10" s="4" customFormat="1">
      <c r="A41" s="62">
        <v>22</v>
      </c>
      <c r="B41" s="69" t="s">
        <v>71</v>
      </c>
      <c r="C41" s="69" t="s">
        <v>72</v>
      </c>
      <c r="D41" s="71"/>
      <c r="E41" s="71" t="s">
        <v>58</v>
      </c>
      <c r="F41" s="72">
        <v>400</v>
      </c>
      <c r="G41" s="73"/>
      <c r="H41" s="74">
        <f t="shared" si="0"/>
        <v>0</v>
      </c>
      <c r="I41" s="74"/>
      <c r="J41" s="40"/>
    </row>
    <row r="42" spans="1:10" s="4" customFormat="1">
      <c r="A42" s="62">
        <v>23</v>
      </c>
      <c r="B42" s="69" t="s">
        <v>73</v>
      </c>
      <c r="C42" s="69" t="s">
        <v>73</v>
      </c>
      <c r="D42" s="71"/>
      <c r="E42" s="71" t="s">
        <v>36</v>
      </c>
      <c r="F42" s="72">
        <v>40</v>
      </c>
      <c r="G42" s="73"/>
      <c r="H42" s="74">
        <f>G42*F42</f>
        <v>0</v>
      </c>
      <c r="I42" s="74"/>
      <c r="J42" s="40"/>
    </row>
    <row r="43" spans="1:10" s="4" customFormat="1" ht="27.6">
      <c r="A43" s="62">
        <v>24</v>
      </c>
      <c r="B43" s="69" t="s">
        <v>74</v>
      </c>
      <c r="C43" s="69" t="s">
        <v>74</v>
      </c>
      <c r="D43" s="71"/>
      <c r="E43" s="71" t="s">
        <v>36</v>
      </c>
      <c r="F43" s="72">
        <v>320</v>
      </c>
      <c r="G43" s="73"/>
      <c r="H43" s="74">
        <f t="shared" si="0"/>
        <v>0</v>
      </c>
      <c r="I43" s="74"/>
      <c r="J43" s="40"/>
    </row>
    <row r="44" spans="1:10" s="4" customFormat="1" ht="27.6">
      <c r="A44" s="62">
        <v>25</v>
      </c>
      <c r="B44" s="69" t="s">
        <v>75</v>
      </c>
      <c r="C44" s="69" t="s">
        <v>75</v>
      </c>
      <c r="D44" s="71"/>
      <c r="E44" s="71" t="s">
        <v>49</v>
      </c>
      <c r="F44" s="72">
        <v>640</v>
      </c>
      <c r="G44" s="73"/>
      <c r="H44" s="74">
        <f>G44*F44</f>
        <v>0</v>
      </c>
      <c r="I44" s="74"/>
      <c r="J44" s="40"/>
    </row>
    <row r="45" spans="1:10" s="4" customFormat="1">
      <c r="A45" s="62">
        <v>26</v>
      </c>
      <c r="B45" s="69" t="s">
        <v>76</v>
      </c>
      <c r="C45" s="69" t="s">
        <v>76</v>
      </c>
      <c r="D45" s="71"/>
      <c r="E45" s="71" t="s">
        <v>36</v>
      </c>
      <c r="F45" s="72">
        <v>80</v>
      </c>
      <c r="G45" s="73"/>
      <c r="H45" s="74">
        <f t="shared" si="0"/>
        <v>0</v>
      </c>
      <c r="I45" s="74"/>
      <c r="J45" s="40"/>
    </row>
    <row r="46" spans="1:10" s="4" customFormat="1">
      <c r="A46" s="62">
        <v>27</v>
      </c>
      <c r="B46" s="69" t="s">
        <v>77</v>
      </c>
      <c r="C46" s="69" t="s">
        <v>77</v>
      </c>
      <c r="D46" s="71"/>
      <c r="E46" s="71" t="s">
        <v>36</v>
      </c>
      <c r="F46" s="72">
        <v>80</v>
      </c>
      <c r="G46" s="73"/>
      <c r="H46" s="74">
        <f t="shared" si="0"/>
        <v>0</v>
      </c>
      <c r="I46" s="74"/>
      <c r="J46" s="40"/>
    </row>
    <row r="47" spans="1:10" s="4" customFormat="1">
      <c r="A47" s="62">
        <v>28</v>
      </c>
      <c r="B47" s="69" t="s">
        <v>78</v>
      </c>
      <c r="C47" s="69" t="s">
        <v>78</v>
      </c>
      <c r="D47" s="71"/>
      <c r="E47" s="71" t="s">
        <v>36</v>
      </c>
      <c r="F47" s="72">
        <v>40</v>
      </c>
      <c r="G47" s="73"/>
      <c r="H47" s="74">
        <f>G47*F47</f>
        <v>0</v>
      </c>
      <c r="I47" s="74"/>
      <c r="J47" s="40"/>
    </row>
    <row r="48" spans="1:10" s="4" customFormat="1" ht="27.6">
      <c r="A48" s="62">
        <v>29</v>
      </c>
      <c r="B48" s="69" t="s">
        <v>79</v>
      </c>
      <c r="C48" s="69" t="s">
        <v>79</v>
      </c>
      <c r="D48" s="71"/>
      <c r="E48" s="71" t="s">
        <v>49</v>
      </c>
      <c r="F48" s="72">
        <v>480</v>
      </c>
      <c r="G48" s="73"/>
      <c r="H48" s="74">
        <f t="shared" si="0"/>
        <v>0</v>
      </c>
      <c r="I48" s="74"/>
      <c r="J48" s="40"/>
    </row>
    <row r="49" spans="1:10" s="4" customFormat="1" ht="27.6">
      <c r="A49" s="62">
        <v>30</v>
      </c>
      <c r="B49" s="69" t="s">
        <v>80</v>
      </c>
      <c r="C49" s="69" t="s">
        <v>80</v>
      </c>
      <c r="D49" s="71"/>
      <c r="E49" s="71" t="s">
        <v>36</v>
      </c>
      <c r="F49" s="72">
        <v>160</v>
      </c>
      <c r="G49" s="73"/>
      <c r="H49" s="74">
        <f t="shared" si="0"/>
        <v>0</v>
      </c>
      <c r="I49" s="74"/>
      <c r="J49" s="40"/>
    </row>
    <row r="50" spans="1:10" s="4" customFormat="1" ht="27.6">
      <c r="A50" s="62">
        <v>31</v>
      </c>
      <c r="B50" s="69" t="s">
        <v>81</v>
      </c>
      <c r="C50" s="69" t="s">
        <v>81</v>
      </c>
      <c r="D50" s="71"/>
      <c r="E50" s="71" t="s">
        <v>36</v>
      </c>
      <c r="F50" s="72">
        <v>40</v>
      </c>
      <c r="G50" s="73"/>
      <c r="H50" s="74">
        <f t="shared" si="0"/>
        <v>0</v>
      </c>
      <c r="I50" s="74"/>
      <c r="J50" s="40"/>
    </row>
    <row r="51" spans="1:10" s="4" customFormat="1" ht="41.45">
      <c r="A51" s="62">
        <v>32</v>
      </c>
      <c r="B51" s="69" t="s">
        <v>82</v>
      </c>
      <c r="C51" s="69" t="s">
        <v>82</v>
      </c>
      <c r="D51" s="71"/>
      <c r="E51" s="71" t="s">
        <v>36</v>
      </c>
      <c r="F51" s="72">
        <v>40</v>
      </c>
      <c r="G51" s="73"/>
      <c r="H51" s="74">
        <f t="shared" si="0"/>
        <v>0</v>
      </c>
      <c r="I51" s="74"/>
      <c r="J51" s="40"/>
    </row>
    <row r="52" spans="1:10" s="4" customFormat="1">
      <c r="A52" s="62">
        <v>33</v>
      </c>
      <c r="B52" s="69" t="s">
        <v>83</v>
      </c>
      <c r="C52" s="69" t="s">
        <v>83</v>
      </c>
      <c r="D52" s="71"/>
      <c r="E52" s="71" t="s">
        <v>36</v>
      </c>
      <c r="F52" s="72">
        <v>120</v>
      </c>
      <c r="G52" s="73"/>
      <c r="H52" s="74">
        <f t="shared" si="0"/>
        <v>0</v>
      </c>
      <c r="I52" s="74"/>
      <c r="J52" s="40"/>
    </row>
    <row r="53" spans="1:10" s="4" customFormat="1" ht="27.6">
      <c r="A53" s="62">
        <v>34</v>
      </c>
      <c r="B53" s="69" t="s">
        <v>84</v>
      </c>
      <c r="C53" s="69" t="s">
        <v>84</v>
      </c>
      <c r="D53" s="71"/>
      <c r="E53" s="71" t="s">
        <v>36</v>
      </c>
      <c r="F53" s="72">
        <v>200</v>
      </c>
      <c r="G53" s="73"/>
      <c r="H53" s="74">
        <f t="shared" si="0"/>
        <v>0</v>
      </c>
      <c r="I53" s="74"/>
      <c r="J53" s="40"/>
    </row>
    <row r="54" spans="1:10" s="4" customFormat="1" ht="27.6">
      <c r="A54" s="62">
        <v>35</v>
      </c>
      <c r="B54" s="69" t="s">
        <v>85</v>
      </c>
      <c r="C54" s="69" t="s">
        <v>85</v>
      </c>
      <c r="D54" s="71"/>
      <c r="E54" s="71" t="s">
        <v>36</v>
      </c>
      <c r="F54" s="72">
        <v>40</v>
      </c>
      <c r="G54" s="73"/>
      <c r="H54" s="74">
        <f t="shared" si="0"/>
        <v>0</v>
      </c>
      <c r="I54" s="74"/>
      <c r="J54" s="40"/>
    </row>
    <row r="55" spans="1:10" s="4" customFormat="1" ht="41.45">
      <c r="A55" s="62">
        <v>36</v>
      </c>
      <c r="B55" s="69" t="s">
        <v>86</v>
      </c>
      <c r="C55" s="69" t="s">
        <v>87</v>
      </c>
      <c r="D55" s="71"/>
      <c r="E55" s="71" t="s">
        <v>49</v>
      </c>
      <c r="F55" s="72">
        <v>8000</v>
      </c>
      <c r="G55" s="73"/>
      <c r="H55" s="74">
        <f t="shared" si="0"/>
        <v>0</v>
      </c>
      <c r="I55" s="74"/>
      <c r="J55" s="40"/>
    </row>
    <row r="56" spans="1:10" s="4" customFormat="1" ht="41.45">
      <c r="A56" s="62">
        <v>37</v>
      </c>
      <c r="B56" s="69" t="s">
        <v>86</v>
      </c>
      <c r="C56" s="69" t="s">
        <v>88</v>
      </c>
      <c r="D56" s="71"/>
      <c r="E56" s="71" t="s">
        <v>49</v>
      </c>
      <c r="F56" s="72">
        <v>1000</v>
      </c>
      <c r="G56" s="73"/>
      <c r="H56" s="74">
        <f t="shared" si="0"/>
        <v>0</v>
      </c>
      <c r="I56" s="74"/>
      <c r="J56" s="40"/>
    </row>
    <row r="57" spans="1:10" s="4" customFormat="1" ht="41.45">
      <c r="A57" s="62">
        <v>38</v>
      </c>
      <c r="B57" s="69" t="s">
        <v>86</v>
      </c>
      <c r="C57" s="69" t="s">
        <v>89</v>
      </c>
      <c r="D57" s="71"/>
      <c r="E57" s="71" t="s">
        <v>49</v>
      </c>
      <c r="F57" s="72">
        <v>800</v>
      </c>
      <c r="G57" s="73"/>
      <c r="H57" s="74">
        <f>G57*F57</f>
        <v>0</v>
      </c>
      <c r="I57" s="74"/>
      <c r="J57" s="40"/>
    </row>
    <row r="58" spans="1:10" s="4" customFormat="1" ht="27.6">
      <c r="A58" s="62">
        <v>39</v>
      </c>
      <c r="B58" s="69" t="s">
        <v>90</v>
      </c>
      <c r="C58" s="69" t="s">
        <v>91</v>
      </c>
      <c r="D58" s="71"/>
      <c r="E58" s="71" t="s">
        <v>92</v>
      </c>
      <c r="F58" s="77">
        <v>40</v>
      </c>
      <c r="G58" s="73"/>
      <c r="H58" s="74">
        <f t="shared" si="0"/>
        <v>0</v>
      </c>
      <c r="I58" s="74"/>
      <c r="J58" s="40"/>
    </row>
    <row r="59" spans="1:10" s="4" customFormat="1">
      <c r="A59" s="102" t="s">
        <v>93</v>
      </c>
      <c r="B59" s="95"/>
      <c r="C59" s="95"/>
      <c r="D59" s="95"/>
      <c r="E59" s="95"/>
      <c r="F59" s="103"/>
      <c r="G59" s="83"/>
      <c r="H59" s="84"/>
      <c r="I59" s="84"/>
      <c r="J59" s="40"/>
    </row>
    <row r="60" spans="1:10" s="4" customFormat="1" ht="41.45">
      <c r="A60" s="85">
        <v>40</v>
      </c>
      <c r="B60" s="69" t="s">
        <v>34</v>
      </c>
      <c r="C60" s="69" t="s">
        <v>94</v>
      </c>
      <c r="D60" s="71"/>
      <c r="E60" s="71" t="s">
        <v>36</v>
      </c>
      <c r="F60" s="72">
        <v>40</v>
      </c>
      <c r="G60" s="73"/>
      <c r="H60" s="74">
        <f t="shared" si="0"/>
        <v>0</v>
      </c>
      <c r="I60" s="74"/>
      <c r="J60" s="40"/>
    </row>
    <row r="61" spans="1:10" s="4" customFormat="1" ht="45.6" customHeight="1">
      <c r="A61" s="85">
        <v>41</v>
      </c>
      <c r="B61" s="69" t="s">
        <v>37</v>
      </c>
      <c r="C61" s="69" t="s">
        <v>95</v>
      </c>
      <c r="D61" s="71"/>
      <c r="E61" s="71" t="s">
        <v>36</v>
      </c>
      <c r="F61" s="72">
        <v>40</v>
      </c>
      <c r="G61" s="73"/>
      <c r="H61" s="74">
        <f t="shared" si="0"/>
        <v>0</v>
      </c>
      <c r="I61" s="74"/>
      <c r="J61" s="40"/>
    </row>
    <row r="62" spans="1:10" s="4" customFormat="1" ht="27.6">
      <c r="A62" s="85">
        <v>42</v>
      </c>
      <c r="B62" s="69" t="s">
        <v>39</v>
      </c>
      <c r="C62" s="69" t="s">
        <v>96</v>
      </c>
      <c r="D62" s="71"/>
      <c r="E62" s="71" t="s">
        <v>36</v>
      </c>
      <c r="F62" s="72">
        <v>1040</v>
      </c>
      <c r="G62" s="73"/>
      <c r="H62" s="74">
        <f t="shared" si="0"/>
        <v>0</v>
      </c>
      <c r="I62" s="74"/>
      <c r="J62" s="40"/>
    </row>
    <row r="63" spans="1:10" s="4" customFormat="1" ht="102" customHeight="1">
      <c r="A63" s="85">
        <v>43</v>
      </c>
      <c r="B63" s="69" t="s">
        <v>41</v>
      </c>
      <c r="C63" s="69" t="s">
        <v>42</v>
      </c>
      <c r="D63" s="71"/>
      <c r="E63" s="71" t="s">
        <v>36</v>
      </c>
      <c r="F63" s="72">
        <v>40</v>
      </c>
      <c r="G63" s="73"/>
      <c r="H63" s="74">
        <f t="shared" si="0"/>
        <v>0</v>
      </c>
      <c r="I63" s="74"/>
      <c r="J63" s="40"/>
    </row>
    <row r="64" spans="1:10" s="4" customFormat="1">
      <c r="A64" s="85">
        <v>44</v>
      </c>
      <c r="B64" s="69" t="s">
        <v>43</v>
      </c>
      <c r="C64" s="69" t="s">
        <v>44</v>
      </c>
      <c r="D64" s="71"/>
      <c r="E64" s="71" t="s">
        <v>36</v>
      </c>
      <c r="F64" s="72">
        <v>80</v>
      </c>
      <c r="G64" s="73"/>
      <c r="H64" s="74">
        <f t="shared" si="0"/>
        <v>0</v>
      </c>
      <c r="I64" s="74"/>
      <c r="J64" s="40"/>
    </row>
    <row r="65" spans="1:10" s="4" customFormat="1">
      <c r="A65" s="85">
        <v>45</v>
      </c>
      <c r="B65" s="69" t="s">
        <v>45</v>
      </c>
      <c r="C65" s="69" t="s">
        <v>46</v>
      </c>
      <c r="D65" s="71"/>
      <c r="E65" s="71" t="s">
        <v>36</v>
      </c>
      <c r="F65" s="72">
        <v>40</v>
      </c>
      <c r="G65" s="73"/>
      <c r="H65" s="74">
        <f t="shared" si="0"/>
        <v>0</v>
      </c>
      <c r="I65" s="74"/>
      <c r="J65" s="40"/>
    </row>
    <row r="66" spans="1:10" s="4" customFormat="1" ht="27.6">
      <c r="A66" s="85">
        <v>46</v>
      </c>
      <c r="B66" s="69" t="s">
        <v>47</v>
      </c>
      <c r="C66" s="69" t="s">
        <v>48</v>
      </c>
      <c r="D66" s="71"/>
      <c r="E66" s="71" t="s">
        <v>49</v>
      </c>
      <c r="F66" s="72">
        <v>8000</v>
      </c>
      <c r="G66" s="73"/>
      <c r="H66" s="74">
        <f t="shared" si="0"/>
        <v>0</v>
      </c>
      <c r="I66" s="74"/>
      <c r="J66" s="40"/>
    </row>
    <row r="67" spans="1:10" s="4" customFormat="1">
      <c r="A67" s="85">
        <v>47</v>
      </c>
      <c r="B67" s="69" t="s">
        <v>50</v>
      </c>
      <c r="C67" s="69" t="s">
        <v>51</v>
      </c>
      <c r="D67" s="71"/>
      <c r="E67" s="71" t="s">
        <v>36</v>
      </c>
      <c r="F67" s="72">
        <v>240</v>
      </c>
      <c r="G67" s="73"/>
      <c r="H67" s="74">
        <f t="shared" si="0"/>
        <v>0</v>
      </c>
      <c r="I67" s="74"/>
      <c r="J67" s="40"/>
    </row>
    <row r="68" spans="1:10" s="4" customFormat="1">
      <c r="A68" s="85">
        <v>48</v>
      </c>
      <c r="B68" s="69" t="s">
        <v>52</v>
      </c>
      <c r="C68" s="69" t="s">
        <v>53</v>
      </c>
      <c r="D68" s="71"/>
      <c r="E68" s="71" t="s">
        <v>49</v>
      </c>
      <c r="F68" s="72">
        <v>800</v>
      </c>
      <c r="G68" s="73"/>
      <c r="H68" s="74">
        <f t="shared" si="0"/>
        <v>0</v>
      </c>
      <c r="I68" s="74"/>
      <c r="J68" s="40"/>
    </row>
    <row r="69" spans="1:10" s="4" customFormat="1">
      <c r="A69" s="85">
        <v>49</v>
      </c>
      <c r="B69" s="69" t="s">
        <v>54</v>
      </c>
      <c r="C69" s="69" t="s">
        <v>55</v>
      </c>
      <c r="D69" s="71"/>
      <c r="E69" s="71" t="s">
        <v>49</v>
      </c>
      <c r="F69" s="72">
        <v>1000</v>
      </c>
      <c r="G69" s="73"/>
      <c r="H69" s="74">
        <f t="shared" si="0"/>
        <v>0</v>
      </c>
      <c r="I69" s="74"/>
      <c r="J69" s="40"/>
    </row>
    <row r="70" spans="1:10" s="4" customFormat="1">
      <c r="A70" s="85">
        <v>50</v>
      </c>
      <c r="B70" s="69" t="s">
        <v>56</v>
      </c>
      <c r="C70" s="69" t="s">
        <v>57</v>
      </c>
      <c r="D70" s="71"/>
      <c r="E70" s="71" t="s">
        <v>58</v>
      </c>
      <c r="F70" s="72">
        <v>4000</v>
      </c>
      <c r="G70" s="73"/>
      <c r="H70" s="74">
        <f t="shared" si="0"/>
        <v>0</v>
      </c>
      <c r="I70" s="74"/>
      <c r="J70" s="40"/>
    </row>
    <row r="71" spans="1:10" s="4" customFormat="1">
      <c r="A71" s="85">
        <v>51</v>
      </c>
      <c r="B71" s="69" t="s">
        <v>59</v>
      </c>
      <c r="C71" s="69" t="s">
        <v>60</v>
      </c>
      <c r="D71" s="71"/>
      <c r="E71" s="71" t="s">
        <v>36</v>
      </c>
      <c r="F71" s="72">
        <v>40</v>
      </c>
      <c r="G71" s="73"/>
      <c r="H71" s="74">
        <f t="shared" si="0"/>
        <v>0</v>
      </c>
      <c r="I71" s="74"/>
      <c r="J71" s="40"/>
    </row>
    <row r="72" spans="1:10" s="4" customFormat="1">
      <c r="A72" s="85">
        <v>52</v>
      </c>
      <c r="B72" s="69" t="s">
        <v>61</v>
      </c>
      <c r="C72" s="69" t="s">
        <v>62</v>
      </c>
      <c r="D72" s="71"/>
      <c r="E72" s="71" t="s">
        <v>36</v>
      </c>
      <c r="F72" s="72">
        <v>80</v>
      </c>
      <c r="G72" s="73"/>
      <c r="H72" s="74">
        <f t="shared" si="0"/>
        <v>0</v>
      </c>
      <c r="I72" s="74"/>
      <c r="J72" s="40"/>
    </row>
    <row r="73" spans="1:10" s="4" customFormat="1">
      <c r="A73" s="85">
        <v>53</v>
      </c>
      <c r="B73" s="69" t="s">
        <v>63</v>
      </c>
      <c r="C73" s="69" t="s">
        <v>64</v>
      </c>
      <c r="D73" s="71"/>
      <c r="E73" s="71" t="s">
        <v>36</v>
      </c>
      <c r="F73" s="72">
        <v>160</v>
      </c>
      <c r="G73" s="73"/>
      <c r="H73" s="74">
        <f t="shared" si="0"/>
        <v>0</v>
      </c>
      <c r="I73" s="74"/>
      <c r="J73" s="40"/>
    </row>
    <row r="74" spans="1:10" s="4" customFormat="1">
      <c r="A74" s="85">
        <v>54</v>
      </c>
      <c r="B74" s="69" t="s">
        <v>65</v>
      </c>
      <c r="C74" s="69" t="s">
        <v>66</v>
      </c>
      <c r="D74" s="71"/>
      <c r="E74" s="71" t="s">
        <v>36</v>
      </c>
      <c r="F74" s="72">
        <v>80</v>
      </c>
      <c r="G74" s="73"/>
      <c r="H74" s="74">
        <f>G74*F74</f>
        <v>0</v>
      </c>
      <c r="I74" s="74"/>
      <c r="J74" s="40"/>
    </row>
    <row r="75" spans="1:10" s="4" customFormat="1">
      <c r="A75" s="85">
        <v>55</v>
      </c>
      <c r="B75" s="69" t="s">
        <v>67</v>
      </c>
      <c r="C75" s="69" t="s">
        <v>68</v>
      </c>
      <c r="D75" s="71"/>
      <c r="E75" s="71" t="s">
        <v>36</v>
      </c>
      <c r="F75" s="72">
        <v>80</v>
      </c>
      <c r="G75" s="73"/>
      <c r="H75" s="74">
        <f t="shared" si="0"/>
        <v>0</v>
      </c>
      <c r="I75" s="74"/>
      <c r="J75" s="40"/>
    </row>
    <row r="76" spans="1:10" s="4" customFormat="1">
      <c r="A76" s="85">
        <v>56</v>
      </c>
      <c r="B76" s="69" t="s">
        <v>69</v>
      </c>
      <c r="C76" s="69" t="s">
        <v>70</v>
      </c>
      <c r="D76" s="71"/>
      <c r="E76" s="71" t="s">
        <v>36</v>
      </c>
      <c r="F76" s="72">
        <v>800</v>
      </c>
      <c r="G76" s="73"/>
      <c r="H76" s="74">
        <f t="shared" si="0"/>
        <v>0</v>
      </c>
      <c r="I76" s="74"/>
      <c r="J76" s="40"/>
    </row>
    <row r="77" spans="1:10" s="4" customFormat="1">
      <c r="A77" s="85">
        <v>57</v>
      </c>
      <c r="B77" s="69" t="s">
        <v>71</v>
      </c>
      <c r="C77" s="69" t="s">
        <v>72</v>
      </c>
      <c r="D77" s="71"/>
      <c r="E77" s="71" t="s">
        <v>58</v>
      </c>
      <c r="F77" s="72">
        <v>400</v>
      </c>
      <c r="G77" s="73"/>
      <c r="H77" s="74">
        <f t="shared" si="0"/>
        <v>0</v>
      </c>
      <c r="I77" s="74"/>
      <c r="J77" s="40"/>
    </row>
    <row r="78" spans="1:10" s="4" customFormat="1">
      <c r="A78" s="85">
        <v>58</v>
      </c>
      <c r="B78" s="69" t="s">
        <v>73</v>
      </c>
      <c r="C78" s="69" t="s">
        <v>73</v>
      </c>
      <c r="D78" s="71"/>
      <c r="E78" s="71" t="s">
        <v>36</v>
      </c>
      <c r="F78" s="72">
        <v>40</v>
      </c>
      <c r="G78" s="73"/>
      <c r="H78" s="74">
        <f t="shared" si="0"/>
        <v>0</v>
      </c>
      <c r="I78" s="74"/>
      <c r="J78" s="40"/>
    </row>
    <row r="79" spans="1:10" s="4" customFormat="1" ht="27.6">
      <c r="A79" s="85">
        <v>59</v>
      </c>
      <c r="B79" s="69" t="s">
        <v>74</v>
      </c>
      <c r="C79" s="69" t="s">
        <v>74</v>
      </c>
      <c r="D79" s="71"/>
      <c r="E79" s="71" t="s">
        <v>36</v>
      </c>
      <c r="F79" s="72">
        <v>320</v>
      </c>
      <c r="G79" s="73"/>
      <c r="H79" s="74">
        <f t="shared" si="0"/>
        <v>0</v>
      </c>
      <c r="I79" s="74"/>
      <c r="J79" s="40"/>
    </row>
    <row r="80" spans="1:10" s="4" customFormat="1" ht="27.6">
      <c r="A80" s="85">
        <v>60</v>
      </c>
      <c r="B80" s="69" t="s">
        <v>75</v>
      </c>
      <c r="C80" s="69" t="s">
        <v>75</v>
      </c>
      <c r="D80" s="71"/>
      <c r="E80" s="71" t="s">
        <v>49</v>
      </c>
      <c r="F80" s="72">
        <v>640</v>
      </c>
      <c r="G80" s="73"/>
      <c r="H80" s="74">
        <f t="shared" si="0"/>
        <v>0</v>
      </c>
      <c r="I80" s="74"/>
      <c r="J80" s="40"/>
    </row>
    <row r="81" spans="1:10" s="4" customFormat="1">
      <c r="A81" s="85">
        <v>61</v>
      </c>
      <c r="B81" s="69" t="s">
        <v>76</v>
      </c>
      <c r="C81" s="69" t="s">
        <v>76</v>
      </c>
      <c r="D81" s="71"/>
      <c r="E81" s="71" t="s">
        <v>36</v>
      </c>
      <c r="F81" s="72">
        <v>80</v>
      </c>
      <c r="G81" s="73"/>
      <c r="H81" s="74">
        <f t="shared" si="0"/>
        <v>0</v>
      </c>
      <c r="I81" s="74"/>
      <c r="J81" s="40"/>
    </row>
    <row r="82" spans="1:10" s="4" customFormat="1">
      <c r="A82" s="85">
        <v>62</v>
      </c>
      <c r="B82" s="69" t="s">
        <v>77</v>
      </c>
      <c r="C82" s="69" t="s">
        <v>77</v>
      </c>
      <c r="D82" s="71"/>
      <c r="E82" s="71" t="s">
        <v>36</v>
      </c>
      <c r="F82" s="72">
        <v>80</v>
      </c>
      <c r="G82" s="73"/>
      <c r="H82" s="74">
        <f t="shared" si="0"/>
        <v>0</v>
      </c>
      <c r="I82" s="74"/>
      <c r="J82" s="40"/>
    </row>
    <row r="83" spans="1:10" s="4" customFormat="1">
      <c r="A83" s="85">
        <v>63</v>
      </c>
      <c r="B83" s="69" t="s">
        <v>78</v>
      </c>
      <c r="C83" s="69" t="s">
        <v>78</v>
      </c>
      <c r="D83" s="71"/>
      <c r="E83" s="71" t="s">
        <v>36</v>
      </c>
      <c r="F83" s="72">
        <v>40</v>
      </c>
      <c r="G83" s="73"/>
      <c r="H83" s="74">
        <f t="shared" ref="H83:H245" si="1">G83*F83</f>
        <v>0</v>
      </c>
      <c r="I83" s="74"/>
      <c r="J83" s="40"/>
    </row>
    <row r="84" spans="1:10" s="4" customFormat="1" ht="27.6">
      <c r="A84" s="85">
        <v>64</v>
      </c>
      <c r="B84" s="69" t="s">
        <v>79</v>
      </c>
      <c r="C84" s="69" t="s">
        <v>79</v>
      </c>
      <c r="D84" s="71"/>
      <c r="E84" s="71" t="s">
        <v>49</v>
      </c>
      <c r="F84" s="72">
        <v>480</v>
      </c>
      <c r="G84" s="73"/>
      <c r="H84" s="74">
        <f t="shared" si="1"/>
        <v>0</v>
      </c>
      <c r="I84" s="74"/>
      <c r="J84" s="40"/>
    </row>
    <row r="85" spans="1:10" s="4" customFormat="1" ht="27.6">
      <c r="A85" s="85">
        <v>65</v>
      </c>
      <c r="B85" s="69" t="s">
        <v>80</v>
      </c>
      <c r="C85" s="69" t="s">
        <v>80</v>
      </c>
      <c r="D85" s="71"/>
      <c r="E85" s="71" t="s">
        <v>36</v>
      </c>
      <c r="F85" s="72">
        <v>160</v>
      </c>
      <c r="G85" s="73"/>
      <c r="H85" s="74">
        <f t="shared" si="1"/>
        <v>0</v>
      </c>
      <c r="I85" s="74"/>
      <c r="J85" s="40"/>
    </row>
    <row r="86" spans="1:10" s="4" customFormat="1" ht="27.6">
      <c r="A86" s="85">
        <v>66</v>
      </c>
      <c r="B86" s="69" t="s">
        <v>81</v>
      </c>
      <c r="C86" s="69" t="s">
        <v>81</v>
      </c>
      <c r="D86" s="71"/>
      <c r="E86" s="71" t="s">
        <v>36</v>
      </c>
      <c r="F86" s="72">
        <v>40</v>
      </c>
      <c r="G86" s="73"/>
      <c r="H86" s="74">
        <f t="shared" si="1"/>
        <v>0</v>
      </c>
      <c r="I86" s="74"/>
      <c r="J86" s="40"/>
    </row>
    <row r="87" spans="1:10" s="4" customFormat="1" ht="41.45">
      <c r="A87" s="85">
        <v>67</v>
      </c>
      <c r="B87" s="69" t="s">
        <v>82</v>
      </c>
      <c r="C87" s="69" t="s">
        <v>82</v>
      </c>
      <c r="D87" s="71"/>
      <c r="E87" s="71" t="s">
        <v>36</v>
      </c>
      <c r="F87" s="72">
        <v>40</v>
      </c>
      <c r="G87" s="73"/>
      <c r="H87" s="74">
        <f t="shared" si="1"/>
        <v>0</v>
      </c>
      <c r="I87" s="74"/>
      <c r="J87" s="40"/>
    </row>
    <row r="88" spans="1:10" s="4" customFormat="1">
      <c r="A88" s="85">
        <v>68</v>
      </c>
      <c r="B88" s="69" t="s">
        <v>83</v>
      </c>
      <c r="C88" s="69" t="s">
        <v>83</v>
      </c>
      <c r="D88" s="71"/>
      <c r="E88" s="71" t="s">
        <v>36</v>
      </c>
      <c r="F88" s="72">
        <v>120</v>
      </c>
      <c r="G88" s="73"/>
      <c r="H88" s="74">
        <f t="shared" si="1"/>
        <v>0</v>
      </c>
      <c r="I88" s="74"/>
      <c r="J88" s="40"/>
    </row>
    <row r="89" spans="1:10" s="4" customFormat="1" ht="27.6">
      <c r="A89" s="85">
        <v>69</v>
      </c>
      <c r="B89" s="69" t="s">
        <v>84</v>
      </c>
      <c r="C89" s="69" t="s">
        <v>84</v>
      </c>
      <c r="D89" s="71"/>
      <c r="E89" s="71" t="s">
        <v>36</v>
      </c>
      <c r="F89" s="72">
        <v>200</v>
      </c>
      <c r="G89" s="73"/>
      <c r="H89" s="74">
        <f t="shared" si="1"/>
        <v>0</v>
      </c>
      <c r="I89" s="74"/>
      <c r="J89" s="40"/>
    </row>
    <row r="90" spans="1:10" s="4" customFormat="1" ht="27.6">
      <c r="A90" s="85">
        <v>70</v>
      </c>
      <c r="B90" s="69" t="s">
        <v>85</v>
      </c>
      <c r="C90" s="69" t="s">
        <v>85</v>
      </c>
      <c r="D90" s="71"/>
      <c r="E90" s="71" t="s">
        <v>36</v>
      </c>
      <c r="F90" s="72">
        <v>40</v>
      </c>
      <c r="G90" s="73"/>
      <c r="H90" s="74">
        <f t="shared" si="1"/>
        <v>0</v>
      </c>
      <c r="I90" s="74"/>
      <c r="J90" s="40"/>
    </row>
    <row r="91" spans="1:10" s="4" customFormat="1" ht="41.45">
      <c r="A91" s="85">
        <v>71</v>
      </c>
      <c r="B91" s="69" t="s">
        <v>86</v>
      </c>
      <c r="C91" s="69" t="s">
        <v>87</v>
      </c>
      <c r="D91" s="71"/>
      <c r="E91" s="71" t="s">
        <v>49</v>
      </c>
      <c r="F91" s="72">
        <v>8000</v>
      </c>
      <c r="G91" s="73"/>
      <c r="H91" s="74">
        <f t="shared" si="1"/>
        <v>0</v>
      </c>
      <c r="I91" s="74"/>
      <c r="J91" s="40"/>
    </row>
    <row r="92" spans="1:10" s="4" customFormat="1" ht="41.45">
      <c r="A92" s="85">
        <v>72</v>
      </c>
      <c r="B92" s="69" t="s">
        <v>86</v>
      </c>
      <c r="C92" s="69" t="s">
        <v>88</v>
      </c>
      <c r="D92" s="71"/>
      <c r="E92" s="71" t="s">
        <v>49</v>
      </c>
      <c r="F92" s="72">
        <v>1000</v>
      </c>
      <c r="G92" s="73"/>
      <c r="H92" s="74">
        <f t="shared" si="1"/>
        <v>0</v>
      </c>
      <c r="I92" s="74"/>
      <c r="J92" s="40"/>
    </row>
    <row r="93" spans="1:10" s="4" customFormat="1" ht="41.45">
      <c r="A93" s="85">
        <v>73</v>
      </c>
      <c r="B93" s="69" t="s">
        <v>86</v>
      </c>
      <c r="C93" s="69" t="s">
        <v>97</v>
      </c>
      <c r="D93" s="71"/>
      <c r="E93" s="71" t="s">
        <v>49</v>
      </c>
      <c r="F93" s="72">
        <v>800</v>
      </c>
      <c r="G93" s="73"/>
      <c r="H93" s="74">
        <f t="shared" si="1"/>
        <v>0</v>
      </c>
      <c r="I93" s="74"/>
      <c r="J93" s="40"/>
    </row>
    <row r="94" spans="1:10" s="4" customFormat="1" ht="27.6">
      <c r="A94" s="85">
        <v>74</v>
      </c>
      <c r="B94" s="75" t="s">
        <v>90</v>
      </c>
      <c r="C94" s="75" t="s">
        <v>91</v>
      </c>
      <c r="D94" s="76"/>
      <c r="E94" s="76" t="s">
        <v>92</v>
      </c>
      <c r="F94" s="77">
        <v>40</v>
      </c>
      <c r="G94" s="78"/>
      <c r="H94" s="79">
        <f t="shared" si="1"/>
        <v>0</v>
      </c>
      <c r="I94" s="79"/>
      <c r="J94" s="40"/>
    </row>
    <row r="95" spans="1:10" s="4" customFormat="1">
      <c r="A95" s="94" t="s">
        <v>98</v>
      </c>
      <c r="B95" s="95"/>
      <c r="C95" s="95"/>
      <c r="D95" s="95"/>
      <c r="E95" s="95"/>
      <c r="F95" s="95"/>
      <c r="G95" s="80"/>
      <c r="H95" s="81"/>
      <c r="I95" s="82"/>
      <c r="J95" s="40"/>
    </row>
    <row r="96" spans="1:10" s="4" customFormat="1" ht="41.45">
      <c r="A96" s="62">
        <v>75</v>
      </c>
      <c r="B96" s="63" t="s">
        <v>99</v>
      </c>
      <c r="C96" s="63" t="s">
        <v>100</v>
      </c>
      <c r="D96" s="65"/>
      <c r="E96" s="65" t="s">
        <v>36</v>
      </c>
      <c r="F96" s="72">
        <v>19</v>
      </c>
      <c r="G96" s="67"/>
      <c r="H96" s="68">
        <f t="shared" si="1"/>
        <v>0</v>
      </c>
      <c r="I96" s="68"/>
      <c r="J96" s="40"/>
    </row>
    <row r="97" spans="1:10" s="4" customFormat="1" ht="41.45">
      <c r="A97" s="85">
        <v>76</v>
      </c>
      <c r="B97" s="69" t="s">
        <v>101</v>
      </c>
      <c r="C97" s="69" t="s">
        <v>102</v>
      </c>
      <c r="D97" s="71"/>
      <c r="E97" s="71" t="s">
        <v>36</v>
      </c>
      <c r="F97" s="72">
        <v>19</v>
      </c>
      <c r="G97" s="73"/>
      <c r="H97" s="74">
        <f t="shared" si="1"/>
        <v>0</v>
      </c>
      <c r="I97" s="74"/>
      <c r="J97" s="40"/>
    </row>
    <row r="98" spans="1:10" s="4" customFormat="1" ht="27.6">
      <c r="A98" s="85">
        <v>77</v>
      </c>
      <c r="B98" s="69" t="s">
        <v>39</v>
      </c>
      <c r="C98" s="69" t="s">
        <v>103</v>
      </c>
      <c r="D98" s="71"/>
      <c r="E98" s="71" t="s">
        <v>36</v>
      </c>
      <c r="F98" s="72">
        <v>494</v>
      </c>
      <c r="G98" s="73"/>
      <c r="H98" s="74">
        <f t="shared" si="1"/>
        <v>0</v>
      </c>
      <c r="I98" s="74"/>
      <c r="J98" s="40"/>
    </row>
    <row r="99" spans="1:10" s="4" customFormat="1" ht="105.75" customHeight="1">
      <c r="A99" s="62">
        <v>78</v>
      </c>
      <c r="B99" s="69" t="s">
        <v>41</v>
      </c>
      <c r="C99" s="69" t="s">
        <v>42</v>
      </c>
      <c r="D99" s="71"/>
      <c r="E99" s="71" t="s">
        <v>36</v>
      </c>
      <c r="F99" s="72">
        <v>19</v>
      </c>
      <c r="G99" s="73"/>
      <c r="H99" s="74">
        <f t="shared" si="1"/>
        <v>0</v>
      </c>
      <c r="I99" s="74"/>
      <c r="J99" s="40"/>
    </row>
    <row r="100" spans="1:10" s="4" customFormat="1">
      <c r="A100" s="85">
        <v>79</v>
      </c>
      <c r="B100" s="69" t="s">
        <v>43</v>
      </c>
      <c r="C100" s="69" t="s">
        <v>44</v>
      </c>
      <c r="D100" s="71"/>
      <c r="E100" s="71" t="s">
        <v>36</v>
      </c>
      <c r="F100" s="72">
        <v>38</v>
      </c>
      <c r="G100" s="73"/>
      <c r="H100" s="74">
        <f t="shared" si="1"/>
        <v>0</v>
      </c>
      <c r="I100" s="74"/>
      <c r="J100" s="40"/>
    </row>
    <row r="101" spans="1:10" s="4" customFormat="1">
      <c r="A101" s="85">
        <v>80</v>
      </c>
      <c r="B101" s="69" t="s">
        <v>45</v>
      </c>
      <c r="C101" s="69" t="s">
        <v>46</v>
      </c>
      <c r="D101" s="71"/>
      <c r="E101" s="71" t="s">
        <v>36</v>
      </c>
      <c r="F101" s="72">
        <v>19</v>
      </c>
      <c r="G101" s="73"/>
      <c r="H101" s="74">
        <f t="shared" si="1"/>
        <v>0</v>
      </c>
      <c r="I101" s="74"/>
      <c r="J101" s="40"/>
    </row>
    <row r="102" spans="1:10" s="4" customFormat="1">
      <c r="A102" s="62">
        <v>81</v>
      </c>
      <c r="B102" s="69" t="s">
        <v>50</v>
      </c>
      <c r="C102" s="69" t="s">
        <v>51</v>
      </c>
      <c r="D102" s="71"/>
      <c r="E102" s="71" t="s">
        <v>36</v>
      </c>
      <c r="F102" s="72">
        <v>3800</v>
      </c>
      <c r="G102" s="73"/>
      <c r="H102" s="74">
        <f t="shared" si="1"/>
        <v>0</v>
      </c>
      <c r="I102" s="74"/>
      <c r="J102" s="40"/>
    </row>
    <row r="103" spans="1:10" s="4" customFormat="1" ht="27.6">
      <c r="A103" s="85">
        <v>82</v>
      </c>
      <c r="B103" s="69" t="s">
        <v>47</v>
      </c>
      <c r="C103" s="69" t="s">
        <v>48</v>
      </c>
      <c r="D103" s="71"/>
      <c r="E103" s="71" t="s">
        <v>49</v>
      </c>
      <c r="F103" s="72">
        <v>114</v>
      </c>
      <c r="G103" s="73"/>
      <c r="H103" s="74">
        <f t="shared" si="1"/>
        <v>0</v>
      </c>
      <c r="I103" s="74"/>
      <c r="J103" s="40"/>
    </row>
    <row r="104" spans="1:10" s="4" customFormat="1">
      <c r="A104" s="85">
        <v>83</v>
      </c>
      <c r="B104" s="69" t="s">
        <v>52</v>
      </c>
      <c r="C104" s="69" t="s">
        <v>53</v>
      </c>
      <c r="D104" s="71"/>
      <c r="E104" s="71" t="s">
        <v>49</v>
      </c>
      <c r="F104" s="72">
        <v>380</v>
      </c>
      <c r="G104" s="73"/>
      <c r="H104" s="74">
        <f t="shared" si="1"/>
        <v>0</v>
      </c>
      <c r="I104" s="74"/>
      <c r="J104" s="40"/>
    </row>
    <row r="105" spans="1:10" s="4" customFormat="1">
      <c r="A105" s="62">
        <v>84</v>
      </c>
      <c r="B105" s="69" t="s">
        <v>54</v>
      </c>
      <c r="C105" s="69" t="s">
        <v>55</v>
      </c>
      <c r="D105" s="71"/>
      <c r="E105" s="71" t="s">
        <v>49</v>
      </c>
      <c r="F105" s="72">
        <v>475</v>
      </c>
      <c r="G105" s="73"/>
      <c r="H105" s="74">
        <f t="shared" si="1"/>
        <v>0</v>
      </c>
      <c r="I105" s="74"/>
      <c r="J105" s="40"/>
    </row>
    <row r="106" spans="1:10" s="4" customFormat="1">
      <c r="A106" s="85">
        <v>85</v>
      </c>
      <c r="B106" s="69" t="s">
        <v>56</v>
      </c>
      <c r="C106" s="69" t="s">
        <v>57</v>
      </c>
      <c r="D106" s="71"/>
      <c r="E106" s="71" t="s">
        <v>58</v>
      </c>
      <c r="F106" s="72">
        <v>1900</v>
      </c>
      <c r="G106" s="73"/>
      <c r="H106" s="74">
        <f t="shared" si="1"/>
        <v>0</v>
      </c>
      <c r="I106" s="74"/>
      <c r="J106" s="40"/>
    </row>
    <row r="107" spans="1:10" s="4" customFormat="1">
      <c r="A107" s="85">
        <v>86</v>
      </c>
      <c r="B107" s="69" t="s">
        <v>59</v>
      </c>
      <c r="C107" s="69" t="s">
        <v>60</v>
      </c>
      <c r="D107" s="71"/>
      <c r="E107" s="71" t="s">
        <v>36</v>
      </c>
      <c r="F107" s="72">
        <v>19</v>
      </c>
      <c r="G107" s="73"/>
      <c r="H107" s="74">
        <f t="shared" si="1"/>
        <v>0</v>
      </c>
      <c r="I107" s="74"/>
      <c r="J107" s="40"/>
    </row>
    <row r="108" spans="1:10" s="4" customFormat="1">
      <c r="A108" s="62">
        <v>87</v>
      </c>
      <c r="B108" s="69" t="s">
        <v>61</v>
      </c>
      <c r="C108" s="69" t="s">
        <v>62</v>
      </c>
      <c r="D108" s="71"/>
      <c r="E108" s="71" t="s">
        <v>36</v>
      </c>
      <c r="F108" s="72">
        <v>38</v>
      </c>
      <c r="G108" s="73"/>
      <c r="H108" s="74">
        <f t="shared" si="1"/>
        <v>0</v>
      </c>
      <c r="I108" s="74"/>
      <c r="J108" s="40"/>
    </row>
    <row r="109" spans="1:10" s="4" customFormat="1">
      <c r="A109" s="85">
        <v>88</v>
      </c>
      <c r="B109" s="69" t="s">
        <v>63</v>
      </c>
      <c r="C109" s="69" t="s">
        <v>64</v>
      </c>
      <c r="D109" s="71"/>
      <c r="E109" s="71" t="s">
        <v>36</v>
      </c>
      <c r="F109" s="72">
        <v>76</v>
      </c>
      <c r="G109" s="73"/>
      <c r="H109" s="74">
        <f t="shared" si="1"/>
        <v>0</v>
      </c>
      <c r="I109" s="74"/>
      <c r="J109" s="40"/>
    </row>
    <row r="110" spans="1:10" s="4" customFormat="1">
      <c r="A110" s="85">
        <v>89</v>
      </c>
      <c r="B110" s="69" t="s">
        <v>65</v>
      </c>
      <c r="C110" s="69" t="s">
        <v>66</v>
      </c>
      <c r="D110" s="71"/>
      <c r="E110" s="71" t="s">
        <v>36</v>
      </c>
      <c r="F110" s="72">
        <v>38</v>
      </c>
      <c r="G110" s="73"/>
      <c r="H110" s="74">
        <f t="shared" si="1"/>
        <v>0</v>
      </c>
      <c r="I110" s="74"/>
      <c r="J110" s="40"/>
    </row>
    <row r="111" spans="1:10" s="4" customFormat="1">
      <c r="A111" s="62">
        <v>90</v>
      </c>
      <c r="B111" s="69" t="s">
        <v>67</v>
      </c>
      <c r="C111" s="69" t="s">
        <v>68</v>
      </c>
      <c r="D111" s="71"/>
      <c r="E111" s="71" t="s">
        <v>36</v>
      </c>
      <c r="F111" s="72">
        <v>38</v>
      </c>
      <c r="G111" s="73"/>
      <c r="H111" s="74">
        <f t="shared" si="1"/>
        <v>0</v>
      </c>
      <c r="I111" s="74"/>
      <c r="J111" s="40"/>
    </row>
    <row r="112" spans="1:10" s="4" customFormat="1">
      <c r="A112" s="85">
        <v>91</v>
      </c>
      <c r="B112" s="69" t="s">
        <v>69</v>
      </c>
      <c r="C112" s="69" t="s">
        <v>70</v>
      </c>
      <c r="D112" s="71"/>
      <c r="E112" s="71" t="s">
        <v>36</v>
      </c>
      <c r="F112" s="72">
        <v>380</v>
      </c>
      <c r="G112" s="73"/>
      <c r="H112" s="74">
        <f t="shared" si="1"/>
        <v>0</v>
      </c>
      <c r="I112" s="74"/>
      <c r="J112" s="40"/>
    </row>
    <row r="113" spans="1:10" s="4" customFormat="1">
      <c r="A113" s="85">
        <v>92</v>
      </c>
      <c r="B113" s="69" t="s">
        <v>71</v>
      </c>
      <c r="C113" s="69" t="s">
        <v>72</v>
      </c>
      <c r="D113" s="71"/>
      <c r="E113" s="71" t="s">
        <v>58</v>
      </c>
      <c r="F113" s="72">
        <v>190</v>
      </c>
      <c r="G113" s="73"/>
      <c r="H113" s="74">
        <f t="shared" si="1"/>
        <v>0</v>
      </c>
      <c r="I113" s="74"/>
      <c r="J113" s="40"/>
    </row>
    <row r="114" spans="1:10" s="4" customFormat="1">
      <c r="A114" s="62">
        <v>93</v>
      </c>
      <c r="B114" s="69" t="s">
        <v>73</v>
      </c>
      <c r="C114" s="69" t="s">
        <v>73</v>
      </c>
      <c r="D114" s="71"/>
      <c r="E114" s="71" t="s">
        <v>36</v>
      </c>
      <c r="F114" s="72">
        <v>19</v>
      </c>
      <c r="G114" s="73"/>
      <c r="H114" s="74">
        <f t="shared" si="1"/>
        <v>0</v>
      </c>
      <c r="I114" s="74"/>
      <c r="J114" s="40"/>
    </row>
    <row r="115" spans="1:10" s="4" customFormat="1" ht="27.6">
      <c r="A115" s="85">
        <v>94</v>
      </c>
      <c r="B115" s="69" t="s">
        <v>74</v>
      </c>
      <c r="C115" s="69" t="s">
        <v>74</v>
      </c>
      <c r="D115" s="71"/>
      <c r="E115" s="71" t="s">
        <v>36</v>
      </c>
      <c r="F115" s="72">
        <v>152</v>
      </c>
      <c r="G115" s="73"/>
      <c r="H115" s="74">
        <f t="shared" si="1"/>
        <v>0</v>
      </c>
      <c r="I115" s="74"/>
      <c r="J115" s="40"/>
    </row>
    <row r="116" spans="1:10" s="4" customFormat="1" ht="27.6">
      <c r="A116" s="85">
        <v>95</v>
      </c>
      <c r="B116" s="69" t="s">
        <v>75</v>
      </c>
      <c r="C116" s="69" t="s">
        <v>75</v>
      </c>
      <c r="D116" s="71"/>
      <c r="E116" s="71" t="s">
        <v>49</v>
      </c>
      <c r="F116" s="72">
        <v>304</v>
      </c>
      <c r="G116" s="73"/>
      <c r="H116" s="74">
        <f t="shared" si="1"/>
        <v>0</v>
      </c>
      <c r="I116" s="74"/>
      <c r="J116" s="40"/>
    </row>
    <row r="117" spans="1:10" s="4" customFormat="1">
      <c r="A117" s="62">
        <v>96</v>
      </c>
      <c r="B117" s="69" t="s">
        <v>76</v>
      </c>
      <c r="C117" s="69" t="s">
        <v>76</v>
      </c>
      <c r="D117" s="71"/>
      <c r="E117" s="71" t="s">
        <v>36</v>
      </c>
      <c r="F117" s="72">
        <v>38</v>
      </c>
      <c r="G117" s="73"/>
      <c r="H117" s="74">
        <f t="shared" si="1"/>
        <v>0</v>
      </c>
      <c r="I117" s="74"/>
      <c r="J117" s="40"/>
    </row>
    <row r="118" spans="1:10" s="4" customFormat="1">
      <c r="A118" s="85">
        <v>97</v>
      </c>
      <c r="B118" s="69" t="s">
        <v>77</v>
      </c>
      <c r="C118" s="69" t="s">
        <v>77</v>
      </c>
      <c r="D118" s="71"/>
      <c r="E118" s="71" t="s">
        <v>36</v>
      </c>
      <c r="F118" s="72">
        <v>38</v>
      </c>
      <c r="G118" s="73"/>
      <c r="H118" s="74">
        <f t="shared" si="1"/>
        <v>0</v>
      </c>
      <c r="I118" s="74"/>
      <c r="J118" s="40"/>
    </row>
    <row r="119" spans="1:10" s="4" customFormat="1">
      <c r="A119" s="85">
        <v>98</v>
      </c>
      <c r="B119" s="69" t="s">
        <v>78</v>
      </c>
      <c r="C119" s="69" t="s">
        <v>78</v>
      </c>
      <c r="D119" s="71"/>
      <c r="E119" s="71" t="s">
        <v>36</v>
      </c>
      <c r="F119" s="72">
        <v>19</v>
      </c>
      <c r="G119" s="73"/>
      <c r="H119" s="74">
        <f t="shared" si="1"/>
        <v>0</v>
      </c>
      <c r="I119" s="74"/>
      <c r="J119" s="40"/>
    </row>
    <row r="120" spans="1:10" s="4" customFormat="1" ht="27.6">
      <c r="A120" s="62">
        <v>99</v>
      </c>
      <c r="B120" s="69" t="s">
        <v>79</v>
      </c>
      <c r="C120" s="69" t="s">
        <v>79</v>
      </c>
      <c r="D120" s="71"/>
      <c r="E120" s="71" t="s">
        <v>49</v>
      </c>
      <c r="F120" s="72">
        <v>228</v>
      </c>
      <c r="G120" s="73"/>
      <c r="H120" s="74">
        <f t="shared" si="1"/>
        <v>0</v>
      </c>
      <c r="I120" s="74"/>
      <c r="J120" s="40"/>
    </row>
    <row r="121" spans="1:10" s="4" customFormat="1" ht="27.6">
      <c r="A121" s="85">
        <v>100</v>
      </c>
      <c r="B121" s="69" t="s">
        <v>80</v>
      </c>
      <c r="C121" s="69" t="s">
        <v>80</v>
      </c>
      <c r="D121" s="71"/>
      <c r="E121" s="71" t="s">
        <v>36</v>
      </c>
      <c r="F121" s="72">
        <v>76</v>
      </c>
      <c r="G121" s="73"/>
      <c r="H121" s="74">
        <f t="shared" si="1"/>
        <v>0</v>
      </c>
      <c r="I121" s="74"/>
      <c r="J121" s="40"/>
    </row>
    <row r="122" spans="1:10" s="4" customFormat="1" ht="27.6">
      <c r="A122" s="85">
        <v>101</v>
      </c>
      <c r="B122" s="69" t="s">
        <v>81</v>
      </c>
      <c r="C122" s="69" t="s">
        <v>81</v>
      </c>
      <c r="D122" s="71"/>
      <c r="E122" s="71" t="s">
        <v>36</v>
      </c>
      <c r="F122" s="72">
        <v>19</v>
      </c>
      <c r="G122" s="73"/>
      <c r="H122" s="74">
        <f t="shared" si="1"/>
        <v>0</v>
      </c>
      <c r="I122" s="74"/>
      <c r="J122" s="40"/>
    </row>
    <row r="123" spans="1:10" s="4" customFormat="1" ht="41.45">
      <c r="A123" s="62">
        <v>102</v>
      </c>
      <c r="B123" s="69" t="s">
        <v>82</v>
      </c>
      <c r="C123" s="69" t="s">
        <v>82</v>
      </c>
      <c r="D123" s="71"/>
      <c r="E123" s="71" t="s">
        <v>36</v>
      </c>
      <c r="F123" s="72">
        <v>19</v>
      </c>
      <c r="G123" s="73"/>
      <c r="H123" s="74">
        <f t="shared" si="1"/>
        <v>0</v>
      </c>
      <c r="I123" s="74"/>
      <c r="J123" s="40"/>
    </row>
    <row r="124" spans="1:10" s="4" customFormat="1">
      <c r="A124" s="85">
        <v>103</v>
      </c>
      <c r="B124" s="69" t="s">
        <v>83</v>
      </c>
      <c r="C124" s="69" t="s">
        <v>83</v>
      </c>
      <c r="D124" s="71"/>
      <c r="E124" s="71" t="s">
        <v>36</v>
      </c>
      <c r="F124" s="72">
        <v>57</v>
      </c>
      <c r="G124" s="73"/>
      <c r="H124" s="74">
        <f t="shared" si="1"/>
        <v>0</v>
      </c>
      <c r="I124" s="74"/>
      <c r="J124" s="40"/>
    </row>
    <row r="125" spans="1:10" s="4" customFormat="1" ht="27.6">
      <c r="A125" s="85">
        <v>104</v>
      </c>
      <c r="B125" s="69" t="s">
        <v>84</v>
      </c>
      <c r="C125" s="69" t="s">
        <v>84</v>
      </c>
      <c r="D125" s="71"/>
      <c r="E125" s="71" t="s">
        <v>36</v>
      </c>
      <c r="F125" s="72">
        <v>95</v>
      </c>
      <c r="G125" s="73"/>
      <c r="H125" s="74">
        <f t="shared" si="1"/>
        <v>0</v>
      </c>
      <c r="I125" s="74"/>
      <c r="J125" s="40"/>
    </row>
    <row r="126" spans="1:10" s="4" customFormat="1" ht="27.6">
      <c r="A126" s="62">
        <v>105</v>
      </c>
      <c r="B126" s="69" t="s">
        <v>85</v>
      </c>
      <c r="C126" s="69" t="s">
        <v>85</v>
      </c>
      <c r="D126" s="71"/>
      <c r="E126" s="71" t="s">
        <v>36</v>
      </c>
      <c r="F126" s="72">
        <v>19</v>
      </c>
      <c r="G126" s="73"/>
      <c r="H126" s="74">
        <f t="shared" si="1"/>
        <v>0</v>
      </c>
      <c r="I126" s="74"/>
      <c r="J126" s="40"/>
    </row>
    <row r="127" spans="1:10" s="4" customFormat="1" ht="41.45">
      <c r="A127" s="85">
        <v>106</v>
      </c>
      <c r="B127" s="69" t="s">
        <v>86</v>
      </c>
      <c r="C127" s="69" t="s">
        <v>87</v>
      </c>
      <c r="D127" s="71"/>
      <c r="E127" s="71" t="s">
        <v>49</v>
      </c>
      <c r="F127" s="72">
        <v>3800</v>
      </c>
      <c r="G127" s="73"/>
      <c r="H127" s="74">
        <f t="shared" si="1"/>
        <v>0</v>
      </c>
      <c r="I127" s="74"/>
      <c r="J127" s="40"/>
    </row>
    <row r="128" spans="1:10" s="4" customFormat="1" ht="41.45">
      <c r="A128" s="85">
        <v>107</v>
      </c>
      <c r="B128" s="69" t="s">
        <v>86</v>
      </c>
      <c r="C128" s="69" t="s">
        <v>88</v>
      </c>
      <c r="D128" s="71"/>
      <c r="E128" s="71" t="s">
        <v>49</v>
      </c>
      <c r="F128" s="72">
        <v>475</v>
      </c>
      <c r="G128" s="73"/>
      <c r="H128" s="74">
        <f t="shared" si="1"/>
        <v>0</v>
      </c>
      <c r="I128" s="74"/>
      <c r="J128" s="40"/>
    </row>
    <row r="129" spans="1:10" s="4" customFormat="1" ht="41.45">
      <c r="A129" s="62">
        <v>108</v>
      </c>
      <c r="B129" s="69" t="s">
        <v>86</v>
      </c>
      <c r="C129" s="69" t="s">
        <v>97</v>
      </c>
      <c r="D129" s="71"/>
      <c r="E129" s="71" t="s">
        <v>49</v>
      </c>
      <c r="F129" s="72">
        <v>380</v>
      </c>
      <c r="G129" s="73"/>
      <c r="H129" s="74">
        <f t="shared" si="1"/>
        <v>0</v>
      </c>
      <c r="I129" s="74"/>
      <c r="J129" s="40"/>
    </row>
    <row r="130" spans="1:10" s="4" customFormat="1" ht="132" customHeight="1">
      <c r="A130" s="85">
        <v>109</v>
      </c>
      <c r="B130" s="69" t="s">
        <v>86</v>
      </c>
      <c r="C130" s="69" t="s">
        <v>104</v>
      </c>
      <c r="D130" s="71"/>
      <c r="E130" s="71" t="s">
        <v>49</v>
      </c>
      <c r="F130" s="77">
        <v>190</v>
      </c>
      <c r="G130" s="73"/>
      <c r="H130" s="74">
        <f>G130*F130</f>
        <v>0</v>
      </c>
      <c r="I130" s="74"/>
      <c r="J130" s="40"/>
    </row>
    <row r="131" spans="1:10" s="4" customFormat="1" ht="27.6">
      <c r="A131" s="85">
        <v>110</v>
      </c>
      <c r="B131" s="69" t="s">
        <v>90</v>
      </c>
      <c r="C131" s="69" t="s">
        <v>91</v>
      </c>
      <c r="D131" s="71"/>
      <c r="E131" s="71" t="s">
        <v>92</v>
      </c>
      <c r="F131" s="72">
        <v>19</v>
      </c>
      <c r="G131" s="73"/>
      <c r="H131" s="74">
        <f t="shared" si="1"/>
        <v>0</v>
      </c>
      <c r="I131" s="74"/>
      <c r="J131" s="40"/>
    </row>
    <row r="132" spans="1:10">
      <c r="A132" s="104" t="s">
        <v>105</v>
      </c>
      <c r="B132" s="105"/>
      <c r="C132" s="105"/>
      <c r="D132" s="105"/>
      <c r="E132" s="105"/>
      <c r="F132" s="105"/>
      <c r="G132" s="106"/>
      <c r="H132" s="86">
        <f>SUM(H19:H131)</f>
        <v>0</v>
      </c>
      <c r="I132" s="86"/>
      <c r="J132" s="41"/>
    </row>
    <row r="133" spans="1:10" s="4" customFormat="1">
      <c r="A133" s="98" t="s">
        <v>106</v>
      </c>
      <c r="B133" s="99"/>
      <c r="C133" s="99"/>
      <c r="D133" s="99"/>
      <c r="E133" s="99"/>
      <c r="F133" s="99"/>
      <c r="G133" s="59"/>
      <c r="H133" s="60"/>
      <c r="I133" s="61"/>
      <c r="J133" s="40"/>
    </row>
    <row r="134" spans="1:10" s="4" customFormat="1" ht="75" customHeight="1">
      <c r="A134" s="85">
        <v>1</v>
      </c>
      <c r="B134" s="63" t="s">
        <v>23</v>
      </c>
      <c r="C134" s="63" t="s">
        <v>24</v>
      </c>
      <c r="D134" s="64" t="s">
        <v>107</v>
      </c>
      <c r="E134" s="65" t="s">
        <v>26</v>
      </c>
      <c r="F134" s="66">
        <v>61</v>
      </c>
      <c r="G134" s="67"/>
      <c r="H134" s="68">
        <f t="shared" si="1"/>
        <v>0</v>
      </c>
      <c r="I134" s="68"/>
      <c r="J134" s="40"/>
    </row>
    <row r="135" spans="1:10" s="4" customFormat="1" ht="41.45">
      <c r="A135" s="85">
        <v>2</v>
      </c>
      <c r="B135" s="69" t="s">
        <v>27</v>
      </c>
      <c r="C135" s="69" t="s">
        <v>28</v>
      </c>
      <c r="D135" s="70" t="s">
        <v>108</v>
      </c>
      <c r="E135" s="71" t="s">
        <v>30</v>
      </c>
      <c r="F135" s="72">
        <v>41</v>
      </c>
      <c r="G135" s="73"/>
      <c r="H135" s="74">
        <f t="shared" si="1"/>
        <v>0</v>
      </c>
      <c r="I135" s="74"/>
      <c r="J135" s="40"/>
    </row>
    <row r="136" spans="1:10" s="4" customFormat="1" ht="41.45">
      <c r="A136" s="85">
        <v>3</v>
      </c>
      <c r="B136" s="69" t="s">
        <v>27</v>
      </c>
      <c r="C136" s="69" t="s">
        <v>28</v>
      </c>
      <c r="D136" s="70" t="s">
        <v>109</v>
      </c>
      <c r="E136" s="71" t="s">
        <v>30</v>
      </c>
      <c r="F136" s="72">
        <v>20</v>
      </c>
      <c r="G136" s="73"/>
      <c r="H136" s="74">
        <f t="shared" si="1"/>
        <v>0</v>
      </c>
      <c r="I136" s="74"/>
      <c r="J136" s="40"/>
    </row>
    <row r="137" spans="1:10" s="4" customFormat="1">
      <c r="A137" s="94" t="s">
        <v>33</v>
      </c>
      <c r="B137" s="95"/>
      <c r="C137" s="95"/>
      <c r="D137" s="95"/>
      <c r="E137" s="95"/>
      <c r="F137" s="95"/>
      <c r="G137" s="80"/>
      <c r="H137" s="81"/>
      <c r="I137" s="82"/>
      <c r="J137" s="40"/>
    </row>
    <row r="138" spans="1:10" s="4" customFormat="1" ht="41.45">
      <c r="A138" s="62">
        <v>4</v>
      </c>
      <c r="B138" s="63" t="s">
        <v>34</v>
      </c>
      <c r="C138" s="63" t="s">
        <v>35</v>
      </c>
      <c r="D138" s="65"/>
      <c r="E138" s="65" t="s">
        <v>36</v>
      </c>
      <c r="F138" s="72">
        <v>25</v>
      </c>
      <c r="G138" s="67"/>
      <c r="H138" s="68">
        <f t="shared" si="1"/>
        <v>0</v>
      </c>
      <c r="I138" s="68"/>
      <c r="J138" s="40"/>
    </row>
    <row r="139" spans="1:10" s="4" customFormat="1" ht="45.6" customHeight="1">
      <c r="A139" s="62">
        <v>5</v>
      </c>
      <c r="B139" s="69" t="s">
        <v>37</v>
      </c>
      <c r="C139" s="69" t="s">
        <v>38</v>
      </c>
      <c r="D139" s="71"/>
      <c r="E139" s="71" t="s">
        <v>36</v>
      </c>
      <c r="F139" s="72">
        <v>25</v>
      </c>
      <c r="G139" s="73"/>
      <c r="H139" s="74">
        <f t="shared" si="1"/>
        <v>0</v>
      </c>
      <c r="I139" s="74"/>
      <c r="J139" s="40"/>
    </row>
    <row r="140" spans="1:10" s="4" customFormat="1" ht="27.6">
      <c r="A140" s="62">
        <v>6</v>
      </c>
      <c r="B140" s="69" t="s">
        <v>39</v>
      </c>
      <c r="C140" s="69" t="s">
        <v>40</v>
      </c>
      <c r="D140" s="71"/>
      <c r="E140" s="71" t="s">
        <v>36</v>
      </c>
      <c r="F140" s="72">
        <v>650</v>
      </c>
      <c r="G140" s="73"/>
      <c r="H140" s="74">
        <f t="shared" si="1"/>
        <v>0</v>
      </c>
      <c r="I140" s="74"/>
      <c r="J140" s="40"/>
    </row>
    <row r="141" spans="1:10" s="4" customFormat="1" ht="103.5" customHeight="1">
      <c r="A141" s="62">
        <v>7</v>
      </c>
      <c r="B141" s="69" t="s">
        <v>41</v>
      </c>
      <c r="C141" s="69" t="s">
        <v>42</v>
      </c>
      <c r="D141" s="71"/>
      <c r="E141" s="71" t="s">
        <v>36</v>
      </c>
      <c r="F141" s="72">
        <v>25</v>
      </c>
      <c r="G141" s="73"/>
      <c r="H141" s="74">
        <f t="shared" si="1"/>
        <v>0</v>
      </c>
      <c r="I141" s="74"/>
      <c r="J141" s="40"/>
    </row>
    <row r="142" spans="1:10" s="4" customFormat="1">
      <c r="A142" s="62">
        <v>8</v>
      </c>
      <c r="B142" s="69" t="s">
        <v>43</v>
      </c>
      <c r="C142" s="69" t="s">
        <v>44</v>
      </c>
      <c r="D142" s="71"/>
      <c r="E142" s="71" t="s">
        <v>36</v>
      </c>
      <c r="F142" s="72">
        <v>50</v>
      </c>
      <c r="G142" s="73"/>
      <c r="H142" s="74">
        <f t="shared" si="1"/>
        <v>0</v>
      </c>
      <c r="I142" s="74"/>
      <c r="J142" s="40"/>
    </row>
    <row r="143" spans="1:10" s="4" customFormat="1">
      <c r="A143" s="62">
        <v>9</v>
      </c>
      <c r="B143" s="69" t="s">
        <v>45</v>
      </c>
      <c r="C143" s="69" t="s">
        <v>46</v>
      </c>
      <c r="D143" s="71"/>
      <c r="E143" s="71" t="s">
        <v>36</v>
      </c>
      <c r="F143" s="72">
        <v>25</v>
      </c>
      <c r="G143" s="73"/>
      <c r="H143" s="74">
        <f t="shared" si="1"/>
        <v>0</v>
      </c>
      <c r="I143" s="74"/>
      <c r="J143" s="40"/>
    </row>
    <row r="144" spans="1:10" s="4" customFormat="1" ht="27.6">
      <c r="A144" s="62">
        <v>10</v>
      </c>
      <c r="B144" s="69" t="s">
        <v>47</v>
      </c>
      <c r="C144" s="69" t="s">
        <v>48</v>
      </c>
      <c r="D144" s="71"/>
      <c r="E144" s="71" t="s">
        <v>49</v>
      </c>
      <c r="F144" s="72">
        <v>5000</v>
      </c>
      <c r="G144" s="73"/>
      <c r="H144" s="74">
        <f t="shared" si="1"/>
        <v>0</v>
      </c>
      <c r="I144" s="74"/>
      <c r="J144" s="40"/>
    </row>
    <row r="145" spans="1:10" s="4" customFormat="1">
      <c r="A145" s="62">
        <v>11</v>
      </c>
      <c r="B145" s="69" t="s">
        <v>50</v>
      </c>
      <c r="C145" s="69" t="s">
        <v>51</v>
      </c>
      <c r="D145" s="71"/>
      <c r="E145" s="71" t="s">
        <v>36</v>
      </c>
      <c r="F145" s="72">
        <v>150</v>
      </c>
      <c r="G145" s="73"/>
      <c r="H145" s="74">
        <f t="shared" si="1"/>
        <v>0</v>
      </c>
      <c r="I145" s="74"/>
      <c r="J145" s="40"/>
    </row>
    <row r="146" spans="1:10" s="4" customFormat="1">
      <c r="A146" s="62">
        <v>12</v>
      </c>
      <c r="B146" s="69" t="s">
        <v>52</v>
      </c>
      <c r="C146" s="69" t="s">
        <v>53</v>
      </c>
      <c r="D146" s="71"/>
      <c r="E146" s="71" t="s">
        <v>49</v>
      </c>
      <c r="F146" s="72">
        <v>500</v>
      </c>
      <c r="G146" s="73"/>
      <c r="H146" s="74">
        <f t="shared" si="1"/>
        <v>0</v>
      </c>
      <c r="I146" s="74"/>
      <c r="J146" s="40"/>
    </row>
    <row r="147" spans="1:10" s="4" customFormat="1">
      <c r="A147" s="62">
        <v>13</v>
      </c>
      <c r="B147" s="69" t="s">
        <v>54</v>
      </c>
      <c r="C147" s="69" t="s">
        <v>55</v>
      </c>
      <c r="D147" s="71"/>
      <c r="E147" s="71" t="s">
        <v>49</v>
      </c>
      <c r="F147" s="72">
        <v>625</v>
      </c>
      <c r="G147" s="73"/>
      <c r="H147" s="74">
        <f t="shared" si="1"/>
        <v>0</v>
      </c>
      <c r="I147" s="74"/>
      <c r="J147" s="40"/>
    </row>
    <row r="148" spans="1:10" s="4" customFormat="1">
      <c r="A148" s="62">
        <v>14</v>
      </c>
      <c r="B148" s="69" t="s">
        <v>56</v>
      </c>
      <c r="C148" s="69" t="s">
        <v>57</v>
      </c>
      <c r="D148" s="71"/>
      <c r="E148" s="71" t="s">
        <v>58</v>
      </c>
      <c r="F148" s="72">
        <v>2500</v>
      </c>
      <c r="G148" s="73"/>
      <c r="H148" s="74">
        <f t="shared" si="1"/>
        <v>0</v>
      </c>
      <c r="I148" s="74"/>
      <c r="J148" s="40"/>
    </row>
    <row r="149" spans="1:10" s="4" customFormat="1">
      <c r="A149" s="62">
        <v>15</v>
      </c>
      <c r="B149" s="69" t="s">
        <v>59</v>
      </c>
      <c r="C149" s="69" t="s">
        <v>60</v>
      </c>
      <c r="D149" s="71"/>
      <c r="E149" s="71" t="s">
        <v>36</v>
      </c>
      <c r="F149" s="72">
        <v>25</v>
      </c>
      <c r="G149" s="73"/>
      <c r="H149" s="74">
        <f t="shared" si="1"/>
        <v>0</v>
      </c>
      <c r="I149" s="74"/>
      <c r="J149" s="40"/>
    </row>
    <row r="150" spans="1:10" s="4" customFormat="1">
      <c r="A150" s="62">
        <v>16</v>
      </c>
      <c r="B150" s="69" t="s">
        <v>61</v>
      </c>
      <c r="C150" s="69" t="s">
        <v>62</v>
      </c>
      <c r="D150" s="71"/>
      <c r="E150" s="71" t="s">
        <v>36</v>
      </c>
      <c r="F150" s="72">
        <v>50</v>
      </c>
      <c r="G150" s="73"/>
      <c r="H150" s="74">
        <f t="shared" si="1"/>
        <v>0</v>
      </c>
      <c r="I150" s="74"/>
      <c r="J150" s="40"/>
    </row>
    <row r="151" spans="1:10" s="4" customFormat="1">
      <c r="A151" s="62">
        <v>17</v>
      </c>
      <c r="B151" s="69" t="s">
        <v>63</v>
      </c>
      <c r="C151" s="69" t="s">
        <v>64</v>
      </c>
      <c r="D151" s="71"/>
      <c r="E151" s="71" t="s">
        <v>36</v>
      </c>
      <c r="F151" s="72">
        <v>100</v>
      </c>
      <c r="G151" s="73"/>
      <c r="H151" s="74">
        <f t="shared" si="1"/>
        <v>0</v>
      </c>
      <c r="I151" s="74"/>
      <c r="J151" s="40"/>
    </row>
    <row r="152" spans="1:10" s="4" customFormat="1">
      <c r="A152" s="62">
        <v>18</v>
      </c>
      <c r="B152" s="69" t="s">
        <v>65</v>
      </c>
      <c r="C152" s="69" t="s">
        <v>66</v>
      </c>
      <c r="D152" s="71"/>
      <c r="E152" s="71" t="s">
        <v>36</v>
      </c>
      <c r="F152" s="72">
        <v>50</v>
      </c>
      <c r="G152" s="73"/>
      <c r="H152" s="74">
        <f t="shared" si="1"/>
        <v>0</v>
      </c>
      <c r="I152" s="74"/>
      <c r="J152" s="40"/>
    </row>
    <row r="153" spans="1:10" s="4" customFormat="1">
      <c r="A153" s="62">
        <v>19</v>
      </c>
      <c r="B153" s="69" t="s">
        <v>67</v>
      </c>
      <c r="C153" s="69" t="s">
        <v>68</v>
      </c>
      <c r="D153" s="71"/>
      <c r="E153" s="71" t="s">
        <v>36</v>
      </c>
      <c r="F153" s="72">
        <v>50</v>
      </c>
      <c r="G153" s="73"/>
      <c r="H153" s="74">
        <f t="shared" si="1"/>
        <v>0</v>
      </c>
      <c r="I153" s="74"/>
      <c r="J153" s="40"/>
    </row>
    <row r="154" spans="1:10" s="4" customFormat="1">
      <c r="A154" s="62">
        <v>20</v>
      </c>
      <c r="B154" s="69" t="s">
        <v>69</v>
      </c>
      <c r="C154" s="69" t="s">
        <v>70</v>
      </c>
      <c r="D154" s="71"/>
      <c r="E154" s="71" t="s">
        <v>36</v>
      </c>
      <c r="F154" s="72">
        <v>500</v>
      </c>
      <c r="G154" s="73"/>
      <c r="H154" s="74">
        <f t="shared" si="1"/>
        <v>0</v>
      </c>
      <c r="I154" s="74"/>
      <c r="J154" s="40"/>
    </row>
    <row r="155" spans="1:10" s="4" customFormat="1">
      <c r="A155" s="62">
        <v>21</v>
      </c>
      <c r="B155" s="69" t="s">
        <v>71</v>
      </c>
      <c r="C155" s="69" t="s">
        <v>72</v>
      </c>
      <c r="D155" s="71"/>
      <c r="E155" s="71" t="s">
        <v>58</v>
      </c>
      <c r="F155" s="72">
        <v>250</v>
      </c>
      <c r="G155" s="73"/>
      <c r="H155" s="74">
        <f t="shared" si="1"/>
        <v>0</v>
      </c>
      <c r="I155" s="74"/>
      <c r="J155" s="40"/>
    </row>
    <row r="156" spans="1:10" s="4" customFormat="1">
      <c r="A156" s="62">
        <v>22</v>
      </c>
      <c r="B156" s="69" t="s">
        <v>73</v>
      </c>
      <c r="C156" s="69" t="s">
        <v>73</v>
      </c>
      <c r="D156" s="71"/>
      <c r="E156" s="71" t="s">
        <v>36</v>
      </c>
      <c r="F156" s="72">
        <v>25</v>
      </c>
      <c r="G156" s="73"/>
      <c r="H156" s="74">
        <f t="shared" si="1"/>
        <v>0</v>
      </c>
      <c r="I156" s="74"/>
      <c r="J156" s="40"/>
    </row>
    <row r="157" spans="1:10" s="4" customFormat="1" ht="27.6">
      <c r="A157" s="62">
        <v>23</v>
      </c>
      <c r="B157" s="69" t="s">
        <v>74</v>
      </c>
      <c r="C157" s="69" t="s">
        <v>74</v>
      </c>
      <c r="D157" s="71"/>
      <c r="E157" s="71" t="s">
        <v>36</v>
      </c>
      <c r="F157" s="72">
        <v>200</v>
      </c>
      <c r="G157" s="73"/>
      <c r="H157" s="74">
        <f t="shared" si="1"/>
        <v>0</v>
      </c>
      <c r="I157" s="74"/>
      <c r="J157" s="40"/>
    </row>
    <row r="158" spans="1:10" s="4" customFormat="1" ht="27.6">
      <c r="A158" s="62">
        <v>24</v>
      </c>
      <c r="B158" s="69" t="s">
        <v>75</v>
      </c>
      <c r="C158" s="69" t="s">
        <v>75</v>
      </c>
      <c r="D158" s="71"/>
      <c r="E158" s="71" t="s">
        <v>49</v>
      </c>
      <c r="F158" s="72">
        <v>400</v>
      </c>
      <c r="G158" s="73"/>
      <c r="H158" s="74">
        <f t="shared" si="1"/>
        <v>0</v>
      </c>
      <c r="I158" s="74"/>
      <c r="J158" s="40"/>
    </row>
    <row r="159" spans="1:10" s="4" customFormat="1">
      <c r="A159" s="62">
        <v>25</v>
      </c>
      <c r="B159" s="69" t="s">
        <v>76</v>
      </c>
      <c r="C159" s="69" t="s">
        <v>76</v>
      </c>
      <c r="D159" s="71"/>
      <c r="E159" s="71" t="s">
        <v>36</v>
      </c>
      <c r="F159" s="72">
        <v>50</v>
      </c>
      <c r="G159" s="73"/>
      <c r="H159" s="74">
        <f t="shared" si="1"/>
        <v>0</v>
      </c>
      <c r="I159" s="74"/>
      <c r="J159" s="40"/>
    </row>
    <row r="160" spans="1:10" s="4" customFormat="1">
      <c r="A160" s="62">
        <v>26</v>
      </c>
      <c r="B160" s="69" t="s">
        <v>77</v>
      </c>
      <c r="C160" s="69" t="s">
        <v>77</v>
      </c>
      <c r="D160" s="71"/>
      <c r="E160" s="71" t="s">
        <v>36</v>
      </c>
      <c r="F160" s="72">
        <v>50</v>
      </c>
      <c r="G160" s="73"/>
      <c r="H160" s="74">
        <f t="shared" si="1"/>
        <v>0</v>
      </c>
      <c r="I160" s="74"/>
      <c r="J160" s="40"/>
    </row>
    <row r="161" spans="1:10" s="4" customFormat="1">
      <c r="A161" s="62">
        <v>27</v>
      </c>
      <c r="B161" s="69" t="s">
        <v>78</v>
      </c>
      <c r="C161" s="69" t="s">
        <v>78</v>
      </c>
      <c r="D161" s="71"/>
      <c r="E161" s="71" t="s">
        <v>36</v>
      </c>
      <c r="F161" s="72">
        <v>25</v>
      </c>
      <c r="G161" s="73"/>
      <c r="H161" s="74">
        <f t="shared" si="1"/>
        <v>0</v>
      </c>
      <c r="I161" s="74"/>
      <c r="J161" s="40"/>
    </row>
    <row r="162" spans="1:10" s="4" customFormat="1" ht="27.6">
      <c r="A162" s="62">
        <v>28</v>
      </c>
      <c r="B162" s="69" t="s">
        <v>79</v>
      </c>
      <c r="C162" s="69" t="s">
        <v>79</v>
      </c>
      <c r="D162" s="71"/>
      <c r="E162" s="71" t="s">
        <v>49</v>
      </c>
      <c r="F162" s="72">
        <v>300</v>
      </c>
      <c r="G162" s="73"/>
      <c r="H162" s="74">
        <f t="shared" si="1"/>
        <v>0</v>
      </c>
      <c r="I162" s="74"/>
      <c r="J162" s="40"/>
    </row>
    <row r="163" spans="1:10" s="4" customFormat="1" ht="27.6">
      <c r="A163" s="62">
        <v>29</v>
      </c>
      <c r="B163" s="69" t="s">
        <v>80</v>
      </c>
      <c r="C163" s="69" t="s">
        <v>80</v>
      </c>
      <c r="D163" s="71"/>
      <c r="E163" s="71" t="s">
        <v>36</v>
      </c>
      <c r="F163" s="72">
        <v>100</v>
      </c>
      <c r="G163" s="73"/>
      <c r="H163" s="74">
        <f t="shared" si="1"/>
        <v>0</v>
      </c>
      <c r="I163" s="74"/>
      <c r="J163" s="40"/>
    </row>
    <row r="164" spans="1:10" s="4" customFormat="1" ht="27.6">
      <c r="A164" s="62">
        <v>30</v>
      </c>
      <c r="B164" s="69" t="s">
        <v>81</v>
      </c>
      <c r="C164" s="69" t="s">
        <v>81</v>
      </c>
      <c r="D164" s="71"/>
      <c r="E164" s="71" t="s">
        <v>36</v>
      </c>
      <c r="F164" s="72">
        <v>25</v>
      </c>
      <c r="G164" s="73"/>
      <c r="H164" s="74">
        <f t="shared" si="1"/>
        <v>0</v>
      </c>
      <c r="I164" s="74"/>
      <c r="J164" s="40"/>
    </row>
    <row r="165" spans="1:10" s="4" customFormat="1" ht="41.45">
      <c r="A165" s="62">
        <v>31</v>
      </c>
      <c r="B165" s="69" t="s">
        <v>82</v>
      </c>
      <c r="C165" s="69" t="s">
        <v>82</v>
      </c>
      <c r="D165" s="71"/>
      <c r="E165" s="71" t="s">
        <v>36</v>
      </c>
      <c r="F165" s="72">
        <v>25</v>
      </c>
      <c r="G165" s="73"/>
      <c r="H165" s="74">
        <f t="shared" si="1"/>
        <v>0</v>
      </c>
      <c r="I165" s="74"/>
      <c r="J165" s="40"/>
    </row>
    <row r="166" spans="1:10" s="4" customFormat="1">
      <c r="A166" s="62">
        <v>32</v>
      </c>
      <c r="B166" s="69" t="s">
        <v>83</v>
      </c>
      <c r="C166" s="69" t="s">
        <v>83</v>
      </c>
      <c r="D166" s="71"/>
      <c r="E166" s="71" t="s">
        <v>36</v>
      </c>
      <c r="F166" s="72">
        <v>75</v>
      </c>
      <c r="G166" s="73"/>
      <c r="H166" s="74">
        <f t="shared" si="1"/>
        <v>0</v>
      </c>
      <c r="I166" s="74"/>
      <c r="J166" s="40"/>
    </row>
    <row r="167" spans="1:10" s="4" customFormat="1" ht="27.6">
      <c r="A167" s="62">
        <v>33</v>
      </c>
      <c r="B167" s="69" t="s">
        <v>84</v>
      </c>
      <c r="C167" s="69" t="s">
        <v>84</v>
      </c>
      <c r="D167" s="71"/>
      <c r="E167" s="71" t="s">
        <v>36</v>
      </c>
      <c r="F167" s="72">
        <v>125</v>
      </c>
      <c r="G167" s="73"/>
      <c r="H167" s="74">
        <f t="shared" si="1"/>
        <v>0</v>
      </c>
      <c r="I167" s="74"/>
      <c r="J167" s="40"/>
    </row>
    <row r="168" spans="1:10" s="4" customFormat="1" ht="27.6">
      <c r="A168" s="62">
        <v>34</v>
      </c>
      <c r="B168" s="69" t="s">
        <v>85</v>
      </c>
      <c r="C168" s="69" t="s">
        <v>85</v>
      </c>
      <c r="D168" s="71"/>
      <c r="E168" s="71" t="s">
        <v>36</v>
      </c>
      <c r="F168" s="72">
        <v>25</v>
      </c>
      <c r="G168" s="73"/>
      <c r="H168" s="74">
        <f t="shared" si="1"/>
        <v>0</v>
      </c>
      <c r="I168" s="74"/>
      <c r="J168" s="40"/>
    </row>
    <row r="169" spans="1:10" s="4" customFormat="1" ht="41.45">
      <c r="A169" s="62">
        <v>35</v>
      </c>
      <c r="B169" s="69" t="s">
        <v>86</v>
      </c>
      <c r="C169" s="69" t="s">
        <v>87</v>
      </c>
      <c r="D169" s="71"/>
      <c r="E169" s="71" t="s">
        <v>49</v>
      </c>
      <c r="F169" s="72">
        <v>5000</v>
      </c>
      <c r="G169" s="73"/>
      <c r="H169" s="74">
        <f t="shared" si="1"/>
        <v>0</v>
      </c>
      <c r="I169" s="74"/>
      <c r="J169" s="40"/>
    </row>
    <row r="170" spans="1:10" s="4" customFormat="1" ht="41.45">
      <c r="A170" s="62">
        <v>36</v>
      </c>
      <c r="B170" s="69" t="s">
        <v>86</v>
      </c>
      <c r="C170" s="69" t="s">
        <v>88</v>
      </c>
      <c r="D170" s="71"/>
      <c r="E170" s="71" t="s">
        <v>49</v>
      </c>
      <c r="F170" s="72">
        <v>625</v>
      </c>
      <c r="G170" s="73"/>
      <c r="H170" s="74">
        <f t="shared" si="1"/>
        <v>0</v>
      </c>
      <c r="I170" s="74"/>
      <c r="J170" s="40"/>
    </row>
    <row r="171" spans="1:10" s="4" customFormat="1" ht="41.45">
      <c r="A171" s="62">
        <v>37</v>
      </c>
      <c r="B171" s="69" t="s">
        <v>86</v>
      </c>
      <c r="C171" s="69" t="s">
        <v>89</v>
      </c>
      <c r="D171" s="71"/>
      <c r="E171" s="71" t="s">
        <v>49</v>
      </c>
      <c r="F171" s="72">
        <v>500</v>
      </c>
      <c r="G171" s="73"/>
      <c r="H171" s="74">
        <f t="shared" si="1"/>
        <v>0</v>
      </c>
      <c r="I171" s="74"/>
      <c r="J171" s="40"/>
    </row>
    <row r="172" spans="1:10" s="4" customFormat="1" ht="27.6">
      <c r="A172" s="85">
        <v>38</v>
      </c>
      <c r="B172" s="75" t="s">
        <v>90</v>
      </c>
      <c r="C172" s="75" t="s">
        <v>91</v>
      </c>
      <c r="D172" s="76"/>
      <c r="E172" s="76" t="s">
        <v>92</v>
      </c>
      <c r="F172" s="77">
        <v>25</v>
      </c>
      <c r="G172" s="78"/>
      <c r="H172" s="79">
        <f t="shared" si="1"/>
        <v>0</v>
      </c>
      <c r="I172" s="79"/>
      <c r="J172" s="40"/>
    </row>
    <row r="173" spans="1:10" s="4" customFormat="1">
      <c r="A173" s="94" t="s">
        <v>93</v>
      </c>
      <c r="B173" s="95"/>
      <c r="C173" s="95"/>
      <c r="D173" s="95"/>
      <c r="E173" s="95"/>
      <c r="F173" s="95"/>
      <c r="G173" s="80"/>
      <c r="H173" s="81"/>
      <c r="I173" s="82"/>
      <c r="J173" s="40"/>
    </row>
    <row r="174" spans="1:10" s="4" customFormat="1" ht="41.45">
      <c r="A174" s="62">
        <v>39</v>
      </c>
      <c r="B174" s="63" t="s">
        <v>34</v>
      </c>
      <c r="C174" s="63" t="s">
        <v>94</v>
      </c>
      <c r="D174" s="65"/>
      <c r="E174" s="65" t="s">
        <v>36</v>
      </c>
      <c r="F174" s="72">
        <v>25</v>
      </c>
      <c r="G174" s="67"/>
      <c r="H174" s="68">
        <f t="shared" si="1"/>
        <v>0</v>
      </c>
      <c r="I174" s="68"/>
      <c r="J174" s="40"/>
    </row>
    <row r="175" spans="1:10" s="4" customFormat="1" ht="45" customHeight="1">
      <c r="A175" s="85">
        <v>40</v>
      </c>
      <c r="B175" s="69" t="s">
        <v>37</v>
      </c>
      <c r="C175" s="69" t="s">
        <v>95</v>
      </c>
      <c r="D175" s="71"/>
      <c r="E175" s="71" t="s">
        <v>36</v>
      </c>
      <c r="F175" s="72">
        <v>25</v>
      </c>
      <c r="G175" s="73"/>
      <c r="H175" s="74">
        <f t="shared" si="1"/>
        <v>0</v>
      </c>
      <c r="I175" s="74"/>
      <c r="J175" s="40"/>
    </row>
    <row r="176" spans="1:10" s="4" customFormat="1" ht="27.6">
      <c r="A176" s="85">
        <v>41</v>
      </c>
      <c r="B176" s="69" t="s">
        <v>39</v>
      </c>
      <c r="C176" s="69" t="s">
        <v>96</v>
      </c>
      <c r="D176" s="71"/>
      <c r="E176" s="71" t="s">
        <v>36</v>
      </c>
      <c r="F176" s="72">
        <v>650</v>
      </c>
      <c r="G176" s="73"/>
      <c r="H176" s="74">
        <f t="shared" si="1"/>
        <v>0</v>
      </c>
      <c r="I176" s="74"/>
      <c r="J176" s="40"/>
    </row>
    <row r="177" spans="1:10" s="4" customFormat="1" ht="103.5" customHeight="1">
      <c r="A177" s="62">
        <v>42</v>
      </c>
      <c r="B177" s="69" t="s">
        <v>41</v>
      </c>
      <c r="C177" s="69" t="s">
        <v>42</v>
      </c>
      <c r="D177" s="71"/>
      <c r="E177" s="71" t="s">
        <v>36</v>
      </c>
      <c r="F177" s="72">
        <v>25</v>
      </c>
      <c r="G177" s="73"/>
      <c r="H177" s="74">
        <f t="shared" si="1"/>
        <v>0</v>
      </c>
      <c r="I177" s="74"/>
      <c r="J177" s="40"/>
    </row>
    <row r="178" spans="1:10" s="4" customFormat="1">
      <c r="A178" s="85">
        <v>43</v>
      </c>
      <c r="B178" s="69" t="s">
        <v>43</v>
      </c>
      <c r="C178" s="69" t="s">
        <v>44</v>
      </c>
      <c r="D178" s="71"/>
      <c r="E178" s="71" t="s">
        <v>36</v>
      </c>
      <c r="F178" s="72">
        <v>50</v>
      </c>
      <c r="G178" s="73"/>
      <c r="H178" s="74">
        <f t="shared" si="1"/>
        <v>0</v>
      </c>
      <c r="I178" s="74"/>
      <c r="J178" s="40"/>
    </row>
    <row r="179" spans="1:10" s="4" customFormat="1">
      <c r="A179" s="85">
        <v>44</v>
      </c>
      <c r="B179" s="69" t="s">
        <v>45</v>
      </c>
      <c r="C179" s="69" t="s">
        <v>46</v>
      </c>
      <c r="D179" s="71"/>
      <c r="E179" s="71" t="s">
        <v>36</v>
      </c>
      <c r="F179" s="72">
        <v>25</v>
      </c>
      <c r="G179" s="73"/>
      <c r="H179" s="74">
        <f t="shared" si="1"/>
        <v>0</v>
      </c>
      <c r="I179" s="74"/>
      <c r="J179" s="40"/>
    </row>
    <row r="180" spans="1:10" s="4" customFormat="1" ht="27.6">
      <c r="A180" s="62">
        <v>45</v>
      </c>
      <c r="B180" s="69" t="s">
        <v>47</v>
      </c>
      <c r="C180" s="69" t="s">
        <v>48</v>
      </c>
      <c r="D180" s="71"/>
      <c r="E180" s="71" t="s">
        <v>49</v>
      </c>
      <c r="F180" s="72">
        <v>5000</v>
      </c>
      <c r="G180" s="73"/>
      <c r="H180" s="74">
        <f t="shared" si="1"/>
        <v>0</v>
      </c>
      <c r="I180" s="74"/>
      <c r="J180" s="40"/>
    </row>
    <row r="181" spans="1:10" s="4" customFormat="1">
      <c r="A181" s="85">
        <v>46</v>
      </c>
      <c r="B181" s="69" t="s">
        <v>50</v>
      </c>
      <c r="C181" s="69" t="s">
        <v>51</v>
      </c>
      <c r="D181" s="71"/>
      <c r="E181" s="71" t="s">
        <v>36</v>
      </c>
      <c r="F181" s="72">
        <v>150</v>
      </c>
      <c r="G181" s="73"/>
      <c r="H181" s="74">
        <f t="shared" si="1"/>
        <v>0</v>
      </c>
      <c r="I181" s="74"/>
      <c r="J181" s="40"/>
    </row>
    <row r="182" spans="1:10" s="4" customFormat="1">
      <c r="A182" s="85">
        <v>47</v>
      </c>
      <c r="B182" s="69" t="s">
        <v>52</v>
      </c>
      <c r="C182" s="69" t="s">
        <v>53</v>
      </c>
      <c r="D182" s="71"/>
      <c r="E182" s="71" t="s">
        <v>49</v>
      </c>
      <c r="F182" s="72">
        <v>500</v>
      </c>
      <c r="G182" s="73"/>
      <c r="H182" s="74">
        <f t="shared" si="1"/>
        <v>0</v>
      </c>
      <c r="I182" s="74"/>
      <c r="J182" s="40"/>
    </row>
    <row r="183" spans="1:10" s="4" customFormat="1">
      <c r="A183" s="62">
        <v>48</v>
      </c>
      <c r="B183" s="69" t="s">
        <v>54</v>
      </c>
      <c r="C183" s="69" t="s">
        <v>55</v>
      </c>
      <c r="D183" s="71"/>
      <c r="E183" s="71" t="s">
        <v>49</v>
      </c>
      <c r="F183" s="72">
        <v>625</v>
      </c>
      <c r="G183" s="73"/>
      <c r="H183" s="74">
        <f t="shared" si="1"/>
        <v>0</v>
      </c>
      <c r="I183" s="74"/>
      <c r="J183" s="40"/>
    </row>
    <row r="184" spans="1:10" s="4" customFormat="1">
      <c r="A184" s="85">
        <v>49</v>
      </c>
      <c r="B184" s="69" t="s">
        <v>56</v>
      </c>
      <c r="C184" s="69" t="s">
        <v>57</v>
      </c>
      <c r="D184" s="71"/>
      <c r="E184" s="71" t="s">
        <v>58</v>
      </c>
      <c r="F184" s="72">
        <v>2500</v>
      </c>
      <c r="G184" s="73"/>
      <c r="H184" s="74">
        <f t="shared" si="1"/>
        <v>0</v>
      </c>
      <c r="I184" s="74"/>
      <c r="J184" s="40"/>
    </row>
    <row r="185" spans="1:10" s="4" customFormat="1">
      <c r="A185" s="85">
        <v>50</v>
      </c>
      <c r="B185" s="69" t="s">
        <v>59</v>
      </c>
      <c r="C185" s="69" t="s">
        <v>60</v>
      </c>
      <c r="D185" s="71"/>
      <c r="E185" s="71" t="s">
        <v>36</v>
      </c>
      <c r="F185" s="72">
        <v>25</v>
      </c>
      <c r="G185" s="73"/>
      <c r="H185" s="74">
        <f t="shared" si="1"/>
        <v>0</v>
      </c>
      <c r="I185" s="74"/>
      <c r="J185" s="40"/>
    </row>
    <row r="186" spans="1:10" s="4" customFormat="1">
      <c r="A186" s="62">
        <v>51</v>
      </c>
      <c r="B186" s="69" t="s">
        <v>61</v>
      </c>
      <c r="C186" s="69" t="s">
        <v>62</v>
      </c>
      <c r="D186" s="71"/>
      <c r="E186" s="71" t="s">
        <v>36</v>
      </c>
      <c r="F186" s="72">
        <v>50</v>
      </c>
      <c r="G186" s="73"/>
      <c r="H186" s="74">
        <f t="shared" si="1"/>
        <v>0</v>
      </c>
      <c r="I186" s="74"/>
      <c r="J186" s="40"/>
    </row>
    <row r="187" spans="1:10" s="4" customFormat="1">
      <c r="A187" s="85">
        <v>52</v>
      </c>
      <c r="B187" s="69" t="s">
        <v>63</v>
      </c>
      <c r="C187" s="69" t="s">
        <v>64</v>
      </c>
      <c r="D187" s="71"/>
      <c r="E187" s="71" t="s">
        <v>36</v>
      </c>
      <c r="F187" s="72">
        <v>100</v>
      </c>
      <c r="G187" s="73"/>
      <c r="H187" s="74">
        <f t="shared" si="1"/>
        <v>0</v>
      </c>
      <c r="I187" s="74"/>
      <c r="J187" s="40"/>
    </row>
    <row r="188" spans="1:10" s="4" customFormat="1">
      <c r="A188" s="85">
        <v>53</v>
      </c>
      <c r="B188" s="69" t="s">
        <v>65</v>
      </c>
      <c r="C188" s="69" t="s">
        <v>66</v>
      </c>
      <c r="D188" s="71"/>
      <c r="E188" s="71" t="s">
        <v>36</v>
      </c>
      <c r="F188" s="72">
        <v>50</v>
      </c>
      <c r="G188" s="73"/>
      <c r="H188" s="74">
        <f t="shared" si="1"/>
        <v>0</v>
      </c>
      <c r="I188" s="74"/>
      <c r="J188" s="40"/>
    </row>
    <row r="189" spans="1:10" s="4" customFormat="1">
      <c r="A189" s="62">
        <v>54</v>
      </c>
      <c r="B189" s="69" t="s">
        <v>67</v>
      </c>
      <c r="C189" s="69" t="s">
        <v>68</v>
      </c>
      <c r="D189" s="71"/>
      <c r="E189" s="71" t="s">
        <v>36</v>
      </c>
      <c r="F189" s="72">
        <v>50</v>
      </c>
      <c r="G189" s="73"/>
      <c r="H189" s="74">
        <f t="shared" si="1"/>
        <v>0</v>
      </c>
      <c r="I189" s="74"/>
      <c r="J189" s="40"/>
    </row>
    <row r="190" spans="1:10" s="4" customFormat="1">
      <c r="A190" s="85">
        <v>55</v>
      </c>
      <c r="B190" s="69" t="s">
        <v>69</v>
      </c>
      <c r="C190" s="69" t="s">
        <v>70</v>
      </c>
      <c r="D190" s="71"/>
      <c r="E190" s="71" t="s">
        <v>36</v>
      </c>
      <c r="F190" s="72">
        <v>500</v>
      </c>
      <c r="G190" s="73"/>
      <c r="H190" s="74">
        <f t="shared" si="1"/>
        <v>0</v>
      </c>
      <c r="I190" s="74"/>
      <c r="J190" s="40"/>
    </row>
    <row r="191" spans="1:10" s="4" customFormat="1">
      <c r="A191" s="85">
        <v>56</v>
      </c>
      <c r="B191" s="69" t="s">
        <v>71</v>
      </c>
      <c r="C191" s="69" t="s">
        <v>72</v>
      </c>
      <c r="D191" s="71"/>
      <c r="E191" s="71" t="s">
        <v>58</v>
      </c>
      <c r="F191" s="72">
        <v>250</v>
      </c>
      <c r="G191" s="73"/>
      <c r="H191" s="74">
        <f t="shared" si="1"/>
        <v>0</v>
      </c>
      <c r="I191" s="74"/>
      <c r="J191" s="40"/>
    </row>
    <row r="192" spans="1:10" s="4" customFormat="1">
      <c r="A192" s="62">
        <v>57</v>
      </c>
      <c r="B192" s="69" t="s">
        <v>73</v>
      </c>
      <c r="C192" s="69" t="s">
        <v>73</v>
      </c>
      <c r="D192" s="71"/>
      <c r="E192" s="71" t="s">
        <v>36</v>
      </c>
      <c r="F192" s="72">
        <v>25</v>
      </c>
      <c r="G192" s="73"/>
      <c r="H192" s="74">
        <f t="shared" si="1"/>
        <v>0</v>
      </c>
      <c r="I192" s="74"/>
      <c r="J192" s="40"/>
    </row>
    <row r="193" spans="1:10" s="4" customFormat="1" ht="27.6">
      <c r="A193" s="85">
        <v>58</v>
      </c>
      <c r="B193" s="69" t="s">
        <v>74</v>
      </c>
      <c r="C193" s="69" t="s">
        <v>74</v>
      </c>
      <c r="D193" s="71"/>
      <c r="E193" s="71" t="s">
        <v>36</v>
      </c>
      <c r="F193" s="72">
        <v>200</v>
      </c>
      <c r="G193" s="73"/>
      <c r="H193" s="74">
        <f t="shared" si="1"/>
        <v>0</v>
      </c>
      <c r="I193" s="74"/>
      <c r="J193" s="40"/>
    </row>
    <row r="194" spans="1:10" s="4" customFormat="1" ht="27.6">
      <c r="A194" s="85">
        <v>59</v>
      </c>
      <c r="B194" s="69" t="s">
        <v>75</v>
      </c>
      <c r="C194" s="69" t="s">
        <v>75</v>
      </c>
      <c r="D194" s="71"/>
      <c r="E194" s="71" t="s">
        <v>49</v>
      </c>
      <c r="F194" s="72">
        <v>400</v>
      </c>
      <c r="G194" s="73"/>
      <c r="H194" s="74">
        <f t="shared" si="1"/>
        <v>0</v>
      </c>
      <c r="I194" s="74"/>
      <c r="J194" s="40"/>
    </row>
    <row r="195" spans="1:10" s="4" customFormat="1">
      <c r="A195" s="62">
        <v>60</v>
      </c>
      <c r="B195" s="69" t="s">
        <v>76</v>
      </c>
      <c r="C195" s="69" t="s">
        <v>76</v>
      </c>
      <c r="D195" s="71"/>
      <c r="E195" s="71" t="s">
        <v>36</v>
      </c>
      <c r="F195" s="72">
        <v>50</v>
      </c>
      <c r="G195" s="73"/>
      <c r="H195" s="74">
        <f t="shared" si="1"/>
        <v>0</v>
      </c>
      <c r="I195" s="74"/>
      <c r="J195" s="40"/>
    </row>
    <row r="196" spans="1:10" s="4" customFormat="1">
      <c r="A196" s="85">
        <v>61</v>
      </c>
      <c r="B196" s="69" t="s">
        <v>77</v>
      </c>
      <c r="C196" s="69" t="s">
        <v>77</v>
      </c>
      <c r="D196" s="71"/>
      <c r="E196" s="71" t="s">
        <v>36</v>
      </c>
      <c r="F196" s="72">
        <v>50</v>
      </c>
      <c r="G196" s="73"/>
      <c r="H196" s="74">
        <f t="shared" si="1"/>
        <v>0</v>
      </c>
      <c r="I196" s="74"/>
      <c r="J196" s="40"/>
    </row>
    <row r="197" spans="1:10" s="4" customFormat="1">
      <c r="A197" s="85">
        <v>62</v>
      </c>
      <c r="B197" s="69" t="s">
        <v>78</v>
      </c>
      <c r="C197" s="69" t="s">
        <v>78</v>
      </c>
      <c r="D197" s="71"/>
      <c r="E197" s="71" t="s">
        <v>36</v>
      </c>
      <c r="F197" s="72">
        <v>25</v>
      </c>
      <c r="G197" s="73"/>
      <c r="H197" s="74">
        <f t="shared" si="1"/>
        <v>0</v>
      </c>
      <c r="I197" s="74"/>
      <c r="J197" s="40"/>
    </row>
    <row r="198" spans="1:10" s="4" customFormat="1" ht="27.6">
      <c r="A198" s="62">
        <v>63</v>
      </c>
      <c r="B198" s="69" t="s">
        <v>79</v>
      </c>
      <c r="C198" s="69" t="s">
        <v>79</v>
      </c>
      <c r="D198" s="71"/>
      <c r="E198" s="71" t="s">
        <v>49</v>
      </c>
      <c r="F198" s="72">
        <v>300</v>
      </c>
      <c r="G198" s="73"/>
      <c r="H198" s="74">
        <f t="shared" si="1"/>
        <v>0</v>
      </c>
      <c r="I198" s="74"/>
      <c r="J198" s="40"/>
    </row>
    <row r="199" spans="1:10" s="4" customFormat="1" ht="27.6">
      <c r="A199" s="85">
        <v>64</v>
      </c>
      <c r="B199" s="69" t="s">
        <v>80</v>
      </c>
      <c r="C199" s="69" t="s">
        <v>80</v>
      </c>
      <c r="D199" s="71"/>
      <c r="E199" s="71" t="s">
        <v>36</v>
      </c>
      <c r="F199" s="72">
        <v>100</v>
      </c>
      <c r="G199" s="73"/>
      <c r="H199" s="74">
        <f t="shared" si="1"/>
        <v>0</v>
      </c>
      <c r="I199" s="74"/>
      <c r="J199" s="40"/>
    </row>
    <row r="200" spans="1:10" s="4" customFormat="1" ht="27.6">
      <c r="A200" s="85">
        <v>65</v>
      </c>
      <c r="B200" s="69" t="s">
        <v>81</v>
      </c>
      <c r="C200" s="69" t="s">
        <v>81</v>
      </c>
      <c r="D200" s="71"/>
      <c r="E200" s="71" t="s">
        <v>36</v>
      </c>
      <c r="F200" s="72">
        <v>25</v>
      </c>
      <c r="G200" s="73"/>
      <c r="H200" s="74">
        <f t="shared" si="1"/>
        <v>0</v>
      </c>
      <c r="I200" s="74"/>
      <c r="J200" s="40"/>
    </row>
    <row r="201" spans="1:10" s="4" customFormat="1" ht="41.45">
      <c r="A201" s="62">
        <v>66</v>
      </c>
      <c r="B201" s="69" t="s">
        <v>82</v>
      </c>
      <c r="C201" s="69" t="s">
        <v>82</v>
      </c>
      <c r="D201" s="71"/>
      <c r="E201" s="71" t="s">
        <v>36</v>
      </c>
      <c r="F201" s="72">
        <v>25</v>
      </c>
      <c r="G201" s="73"/>
      <c r="H201" s="74">
        <f t="shared" si="1"/>
        <v>0</v>
      </c>
      <c r="I201" s="74"/>
      <c r="J201" s="40"/>
    </row>
    <row r="202" spans="1:10" s="4" customFormat="1">
      <c r="A202" s="85">
        <v>67</v>
      </c>
      <c r="B202" s="69" t="s">
        <v>83</v>
      </c>
      <c r="C202" s="69" t="s">
        <v>83</v>
      </c>
      <c r="D202" s="71"/>
      <c r="E202" s="71" t="s">
        <v>36</v>
      </c>
      <c r="F202" s="72">
        <v>75</v>
      </c>
      <c r="G202" s="73"/>
      <c r="H202" s="74">
        <f t="shared" si="1"/>
        <v>0</v>
      </c>
      <c r="I202" s="74"/>
      <c r="J202" s="40"/>
    </row>
    <row r="203" spans="1:10" s="4" customFormat="1" ht="27.6">
      <c r="A203" s="85">
        <v>68</v>
      </c>
      <c r="B203" s="69" t="s">
        <v>84</v>
      </c>
      <c r="C203" s="69" t="s">
        <v>84</v>
      </c>
      <c r="D203" s="71"/>
      <c r="E203" s="71" t="s">
        <v>36</v>
      </c>
      <c r="F203" s="72">
        <v>125</v>
      </c>
      <c r="G203" s="73"/>
      <c r="H203" s="74">
        <f t="shared" si="1"/>
        <v>0</v>
      </c>
      <c r="I203" s="74"/>
      <c r="J203" s="40"/>
    </row>
    <row r="204" spans="1:10" s="4" customFormat="1" ht="27.6">
      <c r="A204" s="62">
        <v>69</v>
      </c>
      <c r="B204" s="69" t="s">
        <v>85</v>
      </c>
      <c r="C204" s="69" t="s">
        <v>85</v>
      </c>
      <c r="D204" s="71"/>
      <c r="E204" s="71" t="s">
        <v>36</v>
      </c>
      <c r="F204" s="72">
        <v>25</v>
      </c>
      <c r="G204" s="73"/>
      <c r="H204" s="74">
        <f t="shared" si="1"/>
        <v>0</v>
      </c>
      <c r="I204" s="74"/>
      <c r="J204" s="40"/>
    </row>
    <row r="205" spans="1:10" s="4" customFormat="1" ht="41.45">
      <c r="A205" s="85">
        <v>70</v>
      </c>
      <c r="B205" s="69" t="s">
        <v>86</v>
      </c>
      <c r="C205" s="69" t="s">
        <v>87</v>
      </c>
      <c r="D205" s="71"/>
      <c r="E205" s="71" t="s">
        <v>49</v>
      </c>
      <c r="F205" s="72">
        <v>5000</v>
      </c>
      <c r="G205" s="73"/>
      <c r="H205" s="74">
        <f t="shared" si="1"/>
        <v>0</v>
      </c>
      <c r="I205" s="74"/>
      <c r="J205" s="40"/>
    </row>
    <row r="206" spans="1:10" s="4" customFormat="1" ht="41.45">
      <c r="A206" s="85">
        <v>71</v>
      </c>
      <c r="B206" s="69" t="s">
        <v>86</v>
      </c>
      <c r="C206" s="69" t="s">
        <v>88</v>
      </c>
      <c r="D206" s="71"/>
      <c r="E206" s="71" t="s">
        <v>49</v>
      </c>
      <c r="F206" s="72">
        <v>625</v>
      </c>
      <c r="G206" s="73"/>
      <c r="H206" s="74">
        <f t="shared" si="1"/>
        <v>0</v>
      </c>
      <c r="I206" s="74"/>
      <c r="J206" s="40"/>
    </row>
    <row r="207" spans="1:10" s="4" customFormat="1" ht="41.45">
      <c r="A207" s="62">
        <v>72</v>
      </c>
      <c r="B207" s="69" t="s">
        <v>86</v>
      </c>
      <c r="C207" s="69" t="s">
        <v>97</v>
      </c>
      <c r="D207" s="71"/>
      <c r="E207" s="71" t="s">
        <v>49</v>
      </c>
      <c r="F207" s="72">
        <v>500</v>
      </c>
      <c r="G207" s="73"/>
      <c r="H207" s="74">
        <f t="shared" si="1"/>
        <v>0</v>
      </c>
      <c r="I207" s="74"/>
      <c r="J207" s="40"/>
    </row>
    <row r="208" spans="1:10" s="4" customFormat="1" ht="27.6">
      <c r="A208" s="85">
        <v>73</v>
      </c>
      <c r="B208" s="75" t="s">
        <v>90</v>
      </c>
      <c r="C208" s="75" t="s">
        <v>91</v>
      </c>
      <c r="D208" s="76"/>
      <c r="E208" s="76" t="s">
        <v>92</v>
      </c>
      <c r="F208" s="77">
        <v>25</v>
      </c>
      <c r="G208" s="78"/>
      <c r="H208" s="79">
        <f t="shared" si="1"/>
        <v>0</v>
      </c>
      <c r="I208" s="79"/>
      <c r="J208" s="40"/>
    </row>
    <row r="209" spans="1:10" s="4" customFormat="1">
      <c r="A209" s="94" t="s">
        <v>98</v>
      </c>
      <c r="B209" s="95"/>
      <c r="C209" s="95"/>
      <c r="D209" s="95"/>
      <c r="E209" s="95"/>
      <c r="F209" s="95"/>
      <c r="G209" s="80"/>
      <c r="H209" s="81"/>
      <c r="I209" s="82"/>
      <c r="J209" s="40"/>
    </row>
    <row r="210" spans="1:10" s="4" customFormat="1" ht="41.45">
      <c r="A210" s="62">
        <v>74</v>
      </c>
      <c r="B210" s="63" t="s">
        <v>99</v>
      </c>
      <c r="C210" s="63" t="s">
        <v>100</v>
      </c>
      <c r="D210" s="65"/>
      <c r="E210" s="65" t="s">
        <v>36</v>
      </c>
      <c r="F210" s="72">
        <v>11</v>
      </c>
      <c r="G210" s="67"/>
      <c r="H210" s="68">
        <f t="shared" si="1"/>
        <v>0</v>
      </c>
      <c r="I210" s="68"/>
      <c r="J210" s="40"/>
    </row>
    <row r="211" spans="1:10" s="4" customFormat="1" ht="41.45">
      <c r="A211" s="85">
        <v>75</v>
      </c>
      <c r="B211" s="69" t="s">
        <v>101</v>
      </c>
      <c r="C211" s="69" t="s">
        <v>102</v>
      </c>
      <c r="D211" s="71"/>
      <c r="E211" s="71" t="s">
        <v>36</v>
      </c>
      <c r="F211" s="72">
        <v>11</v>
      </c>
      <c r="G211" s="73"/>
      <c r="H211" s="74">
        <f t="shared" si="1"/>
        <v>0</v>
      </c>
      <c r="I211" s="74"/>
      <c r="J211" s="40"/>
    </row>
    <row r="212" spans="1:10" s="4" customFormat="1" ht="27.6">
      <c r="A212" s="85">
        <v>76</v>
      </c>
      <c r="B212" s="69" t="s">
        <v>39</v>
      </c>
      <c r="C212" s="69" t="s">
        <v>103</v>
      </c>
      <c r="D212" s="71"/>
      <c r="E212" s="71" t="s">
        <v>36</v>
      </c>
      <c r="F212" s="72">
        <v>286</v>
      </c>
      <c r="G212" s="73"/>
      <c r="H212" s="74">
        <f t="shared" si="1"/>
        <v>0</v>
      </c>
      <c r="I212" s="74"/>
      <c r="J212" s="40"/>
    </row>
    <row r="213" spans="1:10" s="4" customFormat="1" ht="99" customHeight="1">
      <c r="A213" s="62">
        <v>77</v>
      </c>
      <c r="B213" s="69" t="s">
        <v>41</v>
      </c>
      <c r="C213" s="69" t="s">
        <v>42</v>
      </c>
      <c r="D213" s="71"/>
      <c r="E213" s="71" t="s">
        <v>36</v>
      </c>
      <c r="F213" s="72">
        <v>11</v>
      </c>
      <c r="G213" s="73"/>
      <c r="H213" s="74">
        <f t="shared" si="1"/>
        <v>0</v>
      </c>
      <c r="I213" s="74"/>
      <c r="J213" s="40"/>
    </row>
    <row r="214" spans="1:10" s="4" customFormat="1">
      <c r="A214" s="85">
        <v>78</v>
      </c>
      <c r="B214" s="69" t="s">
        <v>43</v>
      </c>
      <c r="C214" s="69" t="s">
        <v>44</v>
      </c>
      <c r="D214" s="71"/>
      <c r="E214" s="71" t="s">
        <v>36</v>
      </c>
      <c r="F214" s="72">
        <v>22</v>
      </c>
      <c r="G214" s="73"/>
      <c r="H214" s="74">
        <f t="shared" si="1"/>
        <v>0</v>
      </c>
      <c r="I214" s="74"/>
      <c r="J214" s="40"/>
    </row>
    <row r="215" spans="1:10" s="4" customFormat="1">
      <c r="A215" s="85">
        <v>79</v>
      </c>
      <c r="B215" s="69" t="s">
        <v>45</v>
      </c>
      <c r="C215" s="69" t="s">
        <v>46</v>
      </c>
      <c r="D215" s="71"/>
      <c r="E215" s="71" t="s">
        <v>36</v>
      </c>
      <c r="F215" s="72">
        <v>11</v>
      </c>
      <c r="G215" s="73"/>
      <c r="H215" s="74">
        <f t="shared" si="1"/>
        <v>0</v>
      </c>
      <c r="I215" s="74"/>
      <c r="J215" s="40"/>
    </row>
    <row r="216" spans="1:10" s="4" customFormat="1">
      <c r="A216" s="62">
        <v>80</v>
      </c>
      <c r="B216" s="69" t="s">
        <v>50</v>
      </c>
      <c r="C216" s="69" t="s">
        <v>51</v>
      </c>
      <c r="D216" s="71"/>
      <c r="E216" s="71" t="s">
        <v>36</v>
      </c>
      <c r="F216" s="72">
        <v>2200</v>
      </c>
      <c r="G216" s="73"/>
      <c r="H216" s="74">
        <f t="shared" si="1"/>
        <v>0</v>
      </c>
      <c r="I216" s="74"/>
      <c r="J216" s="40"/>
    </row>
    <row r="217" spans="1:10" s="4" customFormat="1" ht="27.6">
      <c r="A217" s="85">
        <v>81</v>
      </c>
      <c r="B217" s="69" t="s">
        <v>47</v>
      </c>
      <c r="C217" s="69" t="s">
        <v>48</v>
      </c>
      <c r="D217" s="71"/>
      <c r="E217" s="71" t="s">
        <v>49</v>
      </c>
      <c r="F217" s="72">
        <v>66</v>
      </c>
      <c r="G217" s="73"/>
      <c r="H217" s="74">
        <f t="shared" si="1"/>
        <v>0</v>
      </c>
      <c r="I217" s="74"/>
      <c r="J217" s="40"/>
    </row>
    <row r="218" spans="1:10" s="4" customFormat="1">
      <c r="A218" s="85">
        <v>82</v>
      </c>
      <c r="B218" s="69" t="s">
        <v>52</v>
      </c>
      <c r="C218" s="69" t="s">
        <v>53</v>
      </c>
      <c r="D218" s="71"/>
      <c r="E218" s="71" t="s">
        <v>49</v>
      </c>
      <c r="F218" s="72">
        <v>220</v>
      </c>
      <c r="G218" s="73"/>
      <c r="H218" s="74">
        <f t="shared" si="1"/>
        <v>0</v>
      </c>
      <c r="I218" s="74"/>
      <c r="J218" s="40"/>
    </row>
    <row r="219" spans="1:10" s="4" customFormat="1">
      <c r="A219" s="62">
        <v>83</v>
      </c>
      <c r="B219" s="69" t="s">
        <v>54</v>
      </c>
      <c r="C219" s="69" t="s">
        <v>55</v>
      </c>
      <c r="D219" s="71"/>
      <c r="E219" s="71" t="s">
        <v>49</v>
      </c>
      <c r="F219" s="72">
        <v>275</v>
      </c>
      <c r="G219" s="73"/>
      <c r="H219" s="74">
        <f t="shared" si="1"/>
        <v>0</v>
      </c>
      <c r="I219" s="74"/>
      <c r="J219" s="40"/>
    </row>
    <row r="220" spans="1:10" s="4" customFormat="1">
      <c r="A220" s="85">
        <v>84</v>
      </c>
      <c r="B220" s="69" t="s">
        <v>56</v>
      </c>
      <c r="C220" s="69" t="s">
        <v>57</v>
      </c>
      <c r="D220" s="71"/>
      <c r="E220" s="71" t="s">
        <v>58</v>
      </c>
      <c r="F220" s="72">
        <v>1100</v>
      </c>
      <c r="G220" s="73"/>
      <c r="H220" s="74">
        <f t="shared" si="1"/>
        <v>0</v>
      </c>
      <c r="I220" s="74"/>
      <c r="J220" s="40"/>
    </row>
    <row r="221" spans="1:10" s="4" customFormat="1">
      <c r="A221" s="85">
        <v>85</v>
      </c>
      <c r="B221" s="69" t="s">
        <v>59</v>
      </c>
      <c r="C221" s="69" t="s">
        <v>60</v>
      </c>
      <c r="D221" s="71"/>
      <c r="E221" s="71" t="s">
        <v>36</v>
      </c>
      <c r="F221" s="72">
        <v>11</v>
      </c>
      <c r="G221" s="73"/>
      <c r="H221" s="74">
        <f t="shared" si="1"/>
        <v>0</v>
      </c>
      <c r="I221" s="74"/>
      <c r="J221" s="40"/>
    </row>
    <row r="222" spans="1:10" s="4" customFormat="1">
      <c r="A222" s="62">
        <v>86</v>
      </c>
      <c r="B222" s="69" t="s">
        <v>61</v>
      </c>
      <c r="C222" s="69" t="s">
        <v>62</v>
      </c>
      <c r="D222" s="71"/>
      <c r="E222" s="71" t="s">
        <v>36</v>
      </c>
      <c r="F222" s="72">
        <v>22</v>
      </c>
      <c r="G222" s="73"/>
      <c r="H222" s="74">
        <f t="shared" si="1"/>
        <v>0</v>
      </c>
      <c r="I222" s="74"/>
      <c r="J222" s="40"/>
    </row>
    <row r="223" spans="1:10" s="4" customFormat="1">
      <c r="A223" s="85">
        <v>87</v>
      </c>
      <c r="B223" s="69" t="s">
        <v>63</v>
      </c>
      <c r="C223" s="69" t="s">
        <v>64</v>
      </c>
      <c r="D223" s="71"/>
      <c r="E223" s="71" t="s">
        <v>36</v>
      </c>
      <c r="F223" s="72">
        <v>44</v>
      </c>
      <c r="G223" s="73"/>
      <c r="H223" s="74">
        <f t="shared" si="1"/>
        <v>0</v>
      </c>
      <c r="I223" s="74"/>
      <c r="J223" s="40"/>
    </row>
    <row r="224" spans="1:10" s="4" customFormat="1">
      <c r="A224" s="85">
        <v>88</v>
      </c>
      <c r="B224" s="69" t="s">
        <v>65</v>
      </c>
      <c r="C224" s="69" t="s">
        <v>66</v>
      </c>
      <c r="D224" s="71"/>
      <c r="E224" s="71" t="s">
        <v>36</v>
      </c>
      <c r="F224" s="72">
        <v>22</v>
      </c>
      <c r="G224" s="73"/>
      <c r="H224" s="74">
        <f t="shared" si="1"/>
        <v>0</v>
      </c>
      <c r="I224" s="74"/>
      <c r="J224" s="40"/>
    </row>
    <row r="225" spans="1:10" s="4" customFormat="1">
      <c r="A225" s="62">
        <v>89</v>
      </c>
      <c r="B225" s="69" t="s">
        <v>67</v>
      </c>
      <c r="C225" s="69" t="s">
        <v>68</v>
      </c>
      <c r="D225" s="71"/>
      <c r="E225" s="71" t="s">
        <v>36</v>
      </c>
      <c r="F225" s="72">
        <v>22</v>
      </c>
      <c r="G225" s="73"/>
      <c r="H225" s="74">
        <f t="shared" si="1"/>
        <v>0</v>
      </c>
      <c r="I225" s="74"/>
      <c r="J225" s="40"/>
    </row>
    <row r="226" spans="1:10" s="4" customFormat="1">
      <c r="A226" s="85">
        <v>90</v>
      </c>
      <c r="B226" s="69" t="s">
        <v>69</v>
      </c>
      <c r="C226" s="69" t="s">
        <v>70</v>
      </c>
      <c r="D226" s="71"/>
      <c r="E226" s="71" t="s">
        <v>36</v>
      </c>
      <c r="F226" s="72">
        <v>220</v>
      </c>
      <c r="G226" s="73"/>
      <c r="H226" s="74">
        <f t="shared" si="1"/>
        <v>0</v>
      </c>
      <c r="I226" s="74"/>
      <c r="J226" s="40"/>
    </row>
    <row r="227" spans="1:10" s="4" customFormat="1">
      <c r="A227" s="85">
        <v>91</v>
      </c>
      <c r="B227" s="69" t="s">
        <v>71</v>
      </c>
      <c r="C227" s="69" t="s">
        <v>72</v>
      </c>
      <c r="D227" s="71"/>
      <c r="E227" s="71" t="s">
        <v>58</v>
      </c>
      <c r="F227" s="72">
        <v>110</v>
      </c>
      <c r="G227" s="73"/>
      <c r="H227" s="74">
        <f t="shared" si="1"/>
        <v>0</v>
      </c>
      <c r="I227" s="74"/>
      <c r="J227" s="40"/>
    </row>
    <row r="228" spans="1:10" s="4" customFormat="1">
      <c r="A228" s="62">
        <v>92</v>
      </c>
      <c r="B228" s="69" t="s">
        <v>73</v>
      </c>
      <c r="C228" s="69" t="s">
        <v>73</v>
      </c>
      <c r="D228" s="71"/>
      <c r="E228" s="71" t="s">
        <v>36</v>
      </c>
      <c r="F228" s="72">
        <v>11</v>
      </c>
      <c r="G228" s="73"/>
      <c r="H228" s="74">
        <f t="shared" si="1"/>
        <v>0</v>
      </c>
      <c r="I228" s="74"/>
      <c r="J228" s="40"/>
    </row>
    <row r="229" spans="1:10" s="4" customFormat="1" ht="27.6">
      <c r="A229" s="85">
        <v>93</v>
      </c>
      <c r="B229" s="69" t="s">
        <v>74</v>
      </c>
      <c r="C229" s="69" t="s">
        <v>74</v>
      </c>
      <c r="D229" s="71"/>
      <c r="E229" s="71" t="s">
        <v>36</v>
      </c>
      <c r="F229" s="72">
        <v>88</v>
      </c>
      <c r="G229" s="73"/>
      <c r="H229" s="74">
        <f t="shared" si="1"/>
        <v>0</v>
      </c>
      <c r="I229" s="74"/>
      <c r="J229" s="40"/>
    </row>
    <row r="230" spans="1:10" s="4" customFormat="1" ht="27.6">
      <c r="A230" s="85">
        <v>94</v>
      </c>
      <c r="B230" s="69" t="s">
        <v>75</v>
      </c>
      <c r="C230" s="69" t="s">
        <v>75</v>
      </c>
      <c r="D230" s="71"/>
      <c r="E230" s="71" t="s">
        <v>49</v>
      </c>
      <c r="F230" s="72">
        <v>176</v>
      </c>
      <c r="G230" s="73"/>
      <c r="H230" s="74">
        <f t="shared" si="1"/>
        <v>0</v>
      </c>
      <c r="I230" s="74"/>
      <c r="J230" s="40"/>
    </row>
    <row r="231" spans="1:10" s="4" customFormat="1">
      <c r="A231" s="62">
        <v>95</v>
      </c>
      <c r="B231" s="69" t="s">
        <v>76</v>
      </c>
      <c r="C231" s="69" t="s">
        <v>76</v>
      </c>
      <c r="D231" s="71"/>
      <c r="E231" s="71" t="s">
        <v>36</v>
      </c>
      <c r="F231" s="72">
        <v>22</v>
      </c>
      <c r="G231" s="73"/>
      <c r="H231" s="74">
        <f t="shared" si="1"/>
        <v>0</v>
      </c>
      <c r="I231" s="74"/>
      <c r="J231" s="40"/>
    </row>
    <row r="232" spans="1:10" s="4" customFormat="1">
      <c r="A232" s="85">
        <v>96</v>
      </c>
      <c r="B232" s="69" t="s">
        <v>77</v>
      </c>
      <c r="C232" s="69" t="s">
        <v>77</v>
      </c>
      <c r="D232" s="71"/>
      <c r="E232" s="71" t="s">
        <v>36</v>
      </c>
      <c r="F232" s="72">
        <v>22</v>
      </c>
      <c r="G232" s="73"/>
      <c r="H232" s="74">
        <f t="shared" si="1"/>
        <v>0</v>
      </c>
      <c r="I232" s="74"/>
      <c r="J232" s="40"/>
    </row>
    <row r="233" spans="1:10" s="4" customFormat="1">
      <c r="A233" s="85">
        <v>97</v>
      </c>
      <c r="B233" s="69" t="s">
        <v>78</v>
      </c>
      <c r="C233" s="69" t="s">
        <v>78</v>
      </c>
      <c r="D233" s="71"/>
      <c r="E233" s="71" t="s">
        <v>36</v>
      </c>
      <c r="F233" s="72">
        <v>11</v>
      </c>
      <c r="G233" s="73"/>
      <c r="H233" s="74">
        <f t="shared" si="1"/>
        <v>0</v>
      </c>
      <c r="I233" s="74"/>
      <c r="J233" s="40"/>
    </row>
    <row r="234" spans="1:10" s="4" customFormat="1" ht="27.6">
      <c r="A234" s="62">
        <v>98</v>
      </c>
      <c r="B234" s="69" t="s">
        <v>79</v>
      </c>
      <c r="C234" s="69" t="s">
        <v>79</v>
      </c>
      <c r="D234" s="71"/>
      <c r="E234" s="71" t="s">
        <v>49</v>
      </c>
      <c r="F234" s="72">
        <v>132</v>
      </c>
      <c r="G234" s="73"/>
      <c r="H234" s="74">
        <f t="shared" si="1"/>
        <v>0</v>
      </c>
      <c r="I234" s="74"/>
      <c r="J234" s="40"/>
    </row>
    <row r="235" spans="1:10" s="4" customFormat="1" ht="27.6">
      <c r="A235" s="85">
        <v>99</v>
      </c>
      <c r="B235" s="69" t="s">
        <v>80</v>
      </c>
      <c r="C235" s="69" t="s">
        <v>80</v>
      </c>
      <c r="D235" s="71"/>
      <c r="E235" s="71" t="s">
        <v>36</v>
      </c>
      <c r="F235" s="72">
        <v>44</v>
      </c>
      <c r="G235" s="73"/>
      <c r="H235" s="74">
        <f t="shared" si="1"/>
        <v>0</v>
      </c>
      <c r="I235" s="74"/>
      <c r="J235" s="40"/>
    </row>
    <row r="236" spans="1:10" s="4" customFormat="1" ht="27.6">
      <c r="A236" s="85">
        <v>100</v>
      </c>
      <c r="B236" s="69" t="s">
        <v>81</v>
      </c>
      <c r="C236" s="69" t="s">
        <v>81</v>
      </c>
      <c r="D236" s="71"/>
      <c r="E236" s="71" t="s">
        <v>36</v>
      </c>
      <c r="F236" s="72">
        <v>11</v>
      </c>
      <c r="G236" s="73"/>
      <c r="H236" s="74">
        <f t="shared" si="1"/>
        <v>0</v>
      </c>
      <c r="I236" s="74"/>
      <c r="J236" s="40"/>
    </row>
    <row r="237" spans="1:10" s="4" customFormat="1" ht="41.45">
      <c r="A237" s="62">
        <v>101</v>
      </c>
      <c r="B237" s="69" t="s">
        <v>82</v>
      </c>
      <c r="C237" s="69" t="s">
        <v>82</v>
      </c>
      <c r="D237" s="71"/>
      <c r="E237" s="71" t="s">
        <v>36</v>
      </c>
      <c r="F237" s="72">
        <v>11</v>
      </c>
      <c r="G237" s="73"/>
      <c r="H237" s="74">
        <f t="shared" si="1"/>
        <v>0</v>
      </c>
      <c r="I237" s="74"/>
      <c r="J237" s="40"/>
    </row>
    <row r="238" spans="1:10" s="4" customFormat="1">
      <c r="A238" s="85">
        <v>102</v>
      </c>
      <c r="B238" s="69" t="s">
        <v>83</v>
      </c>
      <c r="C238" s="69" t="s">
        <v>83</v>
      </c>
      <c r="D238" s="71"/>
      <c r="E238" s="71" t="s">
        <v>36</v>
      </c>
      <c r="F238" s="72">
        <v>33</v>
      </c>
      <c r="G238" s="73"/>
      <c r="H238" s="74">
        <f t="shared" si="1"/>
        <v>0</v>
      </c>
      <c r="I238" s="74"/>
      <c r="J238" s="40"/>
    </row>
    <row r="239" spans="1:10" s="4" customFormat="1" ht="27.6">
      <c r="A239" s="85">
        <v>103</v>
      </c>
      <c r="B239" s="69" t="s">
        <v>84</v>
      </c>
      <c r="C239" s="69" t="s">
        <v>84</v>
      </c>
      <c r="D239" s="71"/>
      <c r="E239" s="71" t="s">
        <v>36</v>
      </c>
      <c r="F239" s="72">
        <v>55</v>
      </c>
      <c r="G239" s="73"/>
      <c r="H239" s="74">
        <f t="shared" si="1"/>
        <v>0</v>
      </c>
      <c r="I239" s="74"/>
      <c r="J239" s="40"/>
    </row>
    <row r="240" spans="1:10" s="4" customFormat="1" ht="27.6">
      <c r="A240" s="62">
        <v>104</v>
      </c>
      <c r="B240" s="69" t="s">
        <v>85</v>
      </c>
      <c r="C240" s="69" t="s">
        <v>85</v>
      </c>
      <c r="D240" s="71"/>
      <c r="E240" s="71" t="s">
        <v>36</v>
      </c>
      <c r="F240" s="72">
        <v>11</v>
      </c>
      <c r="G240" s="73"/>
      <c r="H240" s="74">
        <f t="shared" si="1"/>
        <v>0</v>
      </c>
      <c r="I240" s="74"/>
      <c r="J240" s="40"/>
    </row>
    <row r="241" spans="1:10" s="4" customFormat="1" ht="41.45">
      <c r="A241" s="85">
        <v>105</v>
      </c>
      <c r="B241" s="69" t="s">
        <v>86</v>
      </c>
      <c r="C241" s="69" t="s">
        <v>87</v>
      </c>
      <c r="D241" s="71"/>
      <c r="E241" s="71" t="s">
        <v>49</v>
      </c>
      <c r="F241" s="72">
        <v>2200</v>
      </c>
      <c r="G241" s="73"/>
      <c r="H241" s="74">
        <f t="shared" si="1"/>
        <v>0</v>
      </c>
      <c r="I241" s="74"/>
      <c r="J241" s="40"/>
    </row>
    <row r="242" spans="1:10" s="4" customFormat="1" ht="41.45">
      <c r="A242" s="85">
        <v>106</v>
      </c>
      <c r="B242" s="69" t="s">
        <v>86</v>
      </c>
      <c r="C242" s="69" t="s">
        <v>88</v>
      </c>
      <c r="D242" s="71"/>
      <c r="E242" s="71" t="s">
        <v>49</v>
      </c>
      <c r="F242" s="72">
        <v>275</v>
      </c>
      <c r="G242" s="73"/>
      <c r="H242" s="74">
        <f t="shared" si="1"/>
        <v>0</v>
      </c>
      <c r="I242" s="74"/>
      <c r="J242" s="40"/>
    </row>
    <row r="243" spans="1:10" s="4" customFormat="1" ht="41.45">
      <c r="A243" s="62">
        <v>107</v>
      </c>
      <c r="B243" s="69" t="s">
        <v>86</v>
      </c>
      <c r="C243" s="69" t="s">
        <v>97</v>
      </c>
      <c r="D243" s="71"/>
      <c r="E243" s="71" t="s">
        <v>49</v>
      </c>
      <c r="F243" s="72">
        <v>220</v>
      </c>
      <c r="G243" s="73"/>
      <c r="H243" s="74">
        <f t="shared" si="1"/>
        <v>0</v>
      </c>
      <c r="I243" s="74"/>
      <c r="J243" s="40"/>
    </row>
    <row r="244" spans="1:10" s="4" customFormat="1" ht="159" customHeight="1">
      <c r="A244" s="85">
        <v>108</v>
      </c>
      <c r="B244" s="69" t="s">
        <v>86</v>
      </c>
      <c r="C244" s="69" t="s">
        <v>104</v>
      </c>
      <c r="D244" s="71"/>
      <c r="E244" s="71" t="s">
        <v>49</v>
      </c>
      <c r="F244" s="77">
        <v>110</v>
      </c>
      <c r="G244" s="73"/>
      <c r="H244" s="74">
        <f t="shared" si="1"/>
        <v>0</v>
      </c>
      <c r="I244" s="74"/>
      <c r="J244" s="40"/>
    </row>
    <row r="245" spans="1:10" s="4" customFormat="1" ht="27.6">
      <c r="A245" s="85">
        <v>109</v>
      </c>
      <c r="B245" s="69" t="s">
        <v>90</v>
      </c>
      <c r="C245" s="69" t="s">
        <v>91</v>
      </c>
      <c r="D245" s="71"/>
      <c r="E245" s="71" t="s">
        <v>92</v>
      </c>
      <c r="F245" s="72">
        <v>11</v>
      </c>
      <c r="G245" s="73"/>
      <c r="H245" s="74">
        <f t="shared" si="1"/>
        <v>0</v>
      </c>
      <c r="I245" s="74"/>
      <c r="J245" s="40"/>
    </row>
    <row r="246" spans="1:10">
      <c r="A246" s="104" t="s">
        <v>110</v>
      </c>
      <c r="B246" s="105"/>
      <c r="C246" s="105"/>
      <c r="D246" s="105"/>
      <c r="E246" s="105"/>
      <c r="F246" s="105"/>
      <c r="G246" s="106"/>
      <c r="H246" s="86">
        <f>SUM(H134:H245)</f>
        <v>0</v>
      </c>
      <c r="I246" s="86"/>
      <c r="J246" s="41"/>
    </row>
    <row r="247" spans="1:10">
      <c r="A247" s="98" t="s">
        <v>111</v>
      </c>
      <c r="B247" s="99"/>
      <c r="C247" s="99"/>
      <c r="D247" s="99"/>
      <c r="E247" s="99"/>
      <c r="F247" s="99"/>
      <c r="G247" s="59"/>
      <c r="H247" s="60"/>
      <c r="I247" s="61"/>
      <c r="J247" s="41"/>
    </row>
    <row r="248" spans="1:10" ht="74.25" customHeight="1">
      <c r="A248" s="85">
        <v>1</v>
      </c>
      <c r="B248" s="63" t="s">
        <v>23</v>
      </c>
      <c r="C248" s="63" t="s">
        <v>24</v>
      </c>
      <c r="D248" s="64" t="s">
        <v>112</v>
      </c>
      <c r="E248" s="65" t="s">
        <v>26</v>
      </c>
      <c r="F248" s="66">
        <v>73</v>
      </c>
      <c r="G248" s="67"/>
      <c r="H248" s="68">
        <f t="shared" ref="H248:H322" si="2">G248*F248</f>
        <v>0</v>
      </c>
      <c r="I248" s="68"/>
      <c r="J248" s="41"/>
    </row>
    <row r="249" spans="1:10" ht="27.6">
      <c r="A249" s="85">
        <v>2</v>
      </c>
      <c r="B249" s="69" t="s">
        <v>27</v>
      </c>
      <c r="C249" s="69" t="s">
        <v>28</v>
      </c>
      <c r="D249" s="70" t="s">
        <v>113</v>
      </c>
      <c r="E249" s="71" t="s">
        <v>30</v>
      </c>
      <c r="F249" s="72">
        <v>33</v>
      </c>
      <c r="G249" s="73"/>
      <c r="H249" s="74">
        <f t="shared" si="2"/>
        <v>0</v>
      </c>
      <c r="I249" s="74"/>
      <c r="J249" s="41"/>
    </row>
    <row r="250" spans="1:10" ht="27.6">
      <c r="A250" s="85">
        <v>3</v>
      </c>
      <c r="B250" s="69" t="s">
        <v>27</v>
      </c>
      <c r="C250" s="69" t="s">
        <v>28</v>
      </c>
      <c r="D250" s="70" t="s">
        <v>114</v>
      </c>
      <c r="E250" s="71" t="s">
        <v>30</v>
      </c>
      <c r="F250" s="72">
        <v>40</v>
      </c>
      <c r="G250" s="73"/>
      <c r="H250" s="74">
        <f t="shared" si="2"/>
        <v>0</v>
      </c>
      <c r="I250" s="74"/>
      <c r="J250" s="41"/>
    </row>
    <row r="251" spans="1:10">
      <c r="A251" s="94" t="s">
        <v>33</v>
      </c>
      <c r="B251" s="95"/>
      <c r="C251" s="95"/>
      <c r="D251" s="95"/>
      <c r="E251" s="95"/>
      <c r="F251" s="95"/>
      <c r="G251" s="80"/>
      <c r="H251" s="81"/>
      <c r="I251" s="82"/>
      <c r="J251" s="41"/>
    </row>
    <row r="252" spans="1:10" ht="41.45">
      <c r="A252" s="62">
        <v>4</v>
      </c>
      <c r="B252" s="63" t="s">
        <v>34</v>
      </c>
      <c r="C252" s="63" t="s">
        <v>35</v>
      </c>
      <c r="D252" s="65"/>
      <c r="E252" s="65" t="s">
        <v>36</v>
      </c>
      <c r="F252" s="72">
        <v>25</v>
      </c>
      <c r="G252" s="67"/>
      <c r="H252" s="68">
        <f t="shared" si="2"/>
        <v>0</v>
      </c>
      <c r="I252" s="68"/>
      <c r="J252" s="41"/>
    </row>
    <row r="253" spans="1:10" ht="41.45">
      <c r="A253" s="62">
        <v>5</v>
      </c>
      <c r="B253" s="69" t="s">
        <v>37</v>
      </c>
      <c r="C253" s="69" t="s">
        <v>38</v>
      </c>
      <c r="D253" s="71"/>
      <c r="E253" s="71" t="s">
        <v>36</v>
      </c>
      <c r="F253" s="72">
        <v>25</v>
      </c>
      <c r="G253" s="73"/>
      <c r="H253" s="74">
        <f t="shared" si="2"/>
        <v>0</v>
      </c>
      <c r="I253" s="74"/>
      <c r="J253" s="41"/>
    </row>
    <row r="254" spans="1:10" ht="27.6">
      <c r="A254" s="62">
        <v>6</v>
      </c>
      <c r="B254" s="69" t="s">
        <v>39</v>
      </c>
      <c r="C254" s="69" t="s">
        <v>40</v>
      </c>
      <c r="D254" s="71"/>
      <c r="E254" s="71" t="s">
        <v>36</v>
      </c>
      <c r="F254" s="72">
        <v>650</v>
      </c>
      <c r="G254" s="73"/>
      <c r="H254" s="74">
        <f t="shared" si="2"/>
        <v>0</v>
      </c>
      <c r="I254" s="74"/>
      <c r="J254" s="41"/>
    </row>
    <row r="255" spans="1:10" ht="106.5">
      <c r="A255" s="62">
        <v>7</v>
      </c>
      <c r="B255" s="69" t="s">
        <v>41</v>
      </c>
      <c r="C255" s="69" t="s">
        <v>42</v>
      </c>
      <c r="D255" s="71"/>
      <c r="E255" s="71" t="s">
        <v>36</v>
      </c>
      <c r="F255" s="72">
        <v>25</v>
      </c>
      <c r="G255" s="73"/>
      <c r="H255" s="74">
        <f t="shared" si="2"/>
        <v>0</v>
      </c>
      <c r="I255" s="74"/>
      <c r="J255" s="41"/>
    </row>
    <row r="256" spans="1:10">
      <c r="A256" s="62">
        <v>8</v>
      </c>
      <c r="B256" s="69" t="s">
        <v>43</v>
      </c>
      <c r="C256" s="69" t="s">
        <v>44</v>
      </c>
      <c r="D256" s="71"/>
      <c r="E256" s="71" t="s">
        <v>36</v>
      </c>
      <c r="F256" s="72">
        <v>50</v>
      </c>
      <c r="G256" s="73"/>
      <c r="H256" s="74">
        <f t="shared" si="2"/>
        <v>0</v>
      </c>
      <c r="I256" s="74"/>
      <c r="J256" s="41"/>
    </row>
    <row r="257" spans="1:10">
      <c r="A257" s="62">
        <v>9</v>
      </c>
      <c r="B257" s="69" t="s">
        <v>45</v>
      </c>
      <c r="C257" s="69" t="s">
        <v>46</v>
      </c>
      <c r="D257" s="71"/>
      <c r="E257" s="71" t="s">
        <v>36</v>
      </c>
      <c r="F257" s="72">
        <v>25</v>
      </c>
      <c r="G257" s="73"/>
      <c r="H257" s="74">
        <f t="shared" si="2"/>
        <v>0</v>
      </c>
      <c r="I257" s="74"/>
      <c r="J257" s="41"/>
    </row>
    <row r="258" spans="1:10" ht="27.6">
      <c r="A258" s="62">
        <v>10</v>
      </c>
      <c r="B258" s="69" t="s">
        <v>47</v>
      </c>
      <c r="C258" s="69" t="s">
        <v>48</v>
      </c>
      <c r="D258" s="71"/>
      <c r="E258" s="71" t="s">
        <v>49</v>
      </c>
      <c r="F258" s="72">
        <v>5000</v>
      </c>
      <c r="G258" s="73"/>
      <c r="H258" s="74">
        <f t="shared" si="2"/>
        <v>0</v>
      </c>
      <c r="I258" s="74"/>
      <c r="J258" s="41"/>
    </row>
    <row r="259" spans="1:10">
      <c r="A259" s="62">
        <v>11</v>
      </c>
      <c r="B259" s="69" t="s">
        <v>50</v>
      </c>
      <c r="C259" s="69" t="s">
        <v>51</v>
      </c>
      <c r="D259" s="71"/>
      <c r="E259" s="71" t="s">
        <v>36</v>
      </c>
      <c r="F259" s="72">
        <v>150</v>
      </c>
      <c r="G259" s="73"/>
      <c r="H259" s="74">
        <f t="shared" si="2"/>
        <v>0</v>
      </c>
      <c r="I259" s="74"/>
      <c r="J259" s="41"/>
    </row>
    <row r="260" spans="1:10">
      <c r="A260" s="62">
        <v>12</v>
      </c>
      <c r="B260" s="69" t="s">
        <v>52</v>
      </c>
      <c r="C260" s="69" t="s">
        <v>53</v>
      </c>
      <c r="D260" s="71"/>
      <c r="E260" s="71" t="s">
        <v>49</v>
      </c>
      <c r="F260" s="72">
        <v>500</v>
      </c>
      <c r="G260" s="73"/>
      <c r="H260" s="74">
        <f t="shared" si="2"/>
        <v>0</v>
      </c>
      <c r="I260" s="74"/>
      <c r="J260" s="41"/>
    </row>
    <row r="261" spans="1:10">
      <c r="A261" s="62">
        <v>13</v>
      </c>
      <c r="B261" s="69" t="s">
        <v>54</v>
      </c>
      <c r="C261" s="69" t="s">
        <v>55</v>
      </c>
      <c r="D261" s="71"/>
      <c r="E261" s="71" t="s">
        <v>49</v>
      </c>
      <c r="F261" s="72">
        <v>625</v>
      </c>
      <c r="G261" s="73"/>
      <c r="H261" s="74">
        <f t="shared" si="2"/>
        <v>0</v>
      </c>
      <c r="I261" s="74"/>
      <c r="J261" s="41"/>
    </row>
    <row r="262" spans="1:10">
      <c r="A262" s="62">
        <v>14</v>
      </c>
      <c r="B262" s="69" t="s">
        <v>56</v>
      </c>
      <c r="C262" s="69" t="s">
        <v>57</v>
      </c>
      <c r="D262" s="71"/>
      <c r="E262" s="71" t="s">
        <v>58</v>
      </c>
      <c r="F262" s="72">
        <v>2500</v>
      </c>
      <c r="G262" s="73"/>
      <c r="H262" s="74">
        <f t="shared" si="2"/>
        <v>0</v>
      </c>
      <c r="I262" s="74"/>
      <c r="J262" s="41"/>
    </row>
    <row r="263" spans="1:10">
      <c r="A263" s="62">
        <v>15</v>
      </c>
      <c r="B263" s="69" t="s">
        <v>59</v>
      </c>
      <c r="C263" s="69" t="s">
        <v>60</v>
      </c>
      <c r="D263" s="71"/>
      <c r="E263" s="71" t="s">
        <v>36</v>
      </c>
      <c r="F263" s="72">
        <v>25</v>
      </c>
      <c r="G263" s="73"/>
      <c r="H263" s="74">
        <f t="shared" si="2"/>
        <v>0</v>
      </c>
      <c r="I263" s="74"/>
      <c r="J263" s="41"/>
    </row>
    <row r="264" spans="1:10">
      <c r="A264" s="62">
        <v>16</v>
      </c>
      <c r="B264" s="69" t="s">
        <v>61</v>
      </c>
      <c r="C264" s="69" t="s">
        <v>62</v>
      </c>
      <c r="D264" s="71"/>
      <c r="E264" s="71" t="s">
        <v>36</v>
      </c>
      <c r="F264" s="72">
        <v>50</v>
      </c>
      <c r="G264" s="73"/>
      <c r="H264" s="74">
        <f t="shared" si="2"/>
        <v>0</v>
      </c>
      <c r="I264" s="74"/>
      <c r="J264" s="41"/>
    </row>
    <row r="265" spans="1:10">
      <c r="A265" s="62">
        <v>17</v>
      </c>
      <c r="B265" s="69" t="s">
        <v>63</v>
      </c>
      <c r="C265" s="69" t="s">
        <v>64</v>
      </c>
      <c r="D265" s="71"/>
      <c r="E265" s="71" t="s">
        <v>36</v>
      </c>
      <c r="F265" s="72">
        <v>100</v>
      </c>
      <c r="G265" s="73"/>
      <c r="H265" s="74">
        <f t="shared" si="2"/>
        <v>0</v>
      </c>
      <c r="I265" s="74"/>
      <c r="J265" s="41"/>
    </row>
    <row r="266" spans="1:10">
      <c r="A266" s="62">
        <v>18</v>
      </c>
      <c r="B266" s="69" t="s">
        <v>65</v>
      </c>
      <c r="C266" s="69" t="s">
        <v>66</v>
      </c>
      <c r="D266" s="71"/>
      <c r="E266" s="71" t="s">
        <v>36</v>
      </c>
      <c r="F266" s="72">
        <v>50</v>
      </c>
      <c r="G266" s="73"/>
      <c r="H266" s="74">
        <f t="shared" si="2"/>
        <v>0</v>
      </c>
      <c r="I266" s="74"/>
      <c r="J266" s="41"/>
    </row>
    <row r="267" spans="1:10">
      <c r="A267" s="62">
        <v>19</v>
      </c>
      <c r="B267" s="69" t="s">
        <v>67</v>
      </c>
      <c r="C267" s="69" t="s">
        <v>68</v>
      </c>
      <c r="D267" s="71"/>
      <c r="E267" s="71" t="s">
        <v>36</v>
      </c>
      <c r="F267" s="72">
        <v>50</v>
      </c>
      <c r="G267" s="73"/>
      <c r="H267" s="74">
        <f t="shared" si="2"/>
        <v>0</v>
      </c>
      <c r="I267" s="74"/>
      <c r="J267" s="41"/>
    </row>
    <row r="268" spans="1:10">
      <c r="A268" s="62">
        <v>20</v>
      </c>
      <c r="B268" s="69" t="s">
        <v>69</v>
      </c>
      <c r="C268" s="69" t="s">
        <v>70</v>
      </c>
      <c r="D268" s="71"/>
      <c r="E268" s="71" t="s">
        <v>36</v>
      </c>
      <c r="F268" s="72">
        <v>500</v>
      </c>
      <c r="G268" s="73"/>
      <c r="H268" s="74">
        <f t="shared" si="2"/>
        <v>0</v>
      </c>
      <c r="I268" s="74"/>
      <c r="J268" s="41"/>
    </row>
    <row r="269" spans="1:10">
      <c r="A269" s="62">
        <v>21</v>
      </c>
      <c r="B269" s="69" t="s">
        <v>71</v>
      </c>
      <c r="C269" s="69" t="s">
        <v>72</v>
      </c>
      <c r="D269" s="71"/>
      <c r="E269" s="71" t="s">
        <v>58</v>
      </c>
      <c r="F269" s="72">
        <v>250</v>
      </c>
      <c r="G269" s="73"/>
      <c r="H269" s="74">
        <f t="shared" si="2"/>
        <v>0</v>
      </c>
      <c r="I269" s="74"/>
      <c r="J269" s="41"/>
    </row>
    <row r="270" spans="1:10">
      <c r="A270" s="62">
        <v>22</v>
      </c>
      <c r="B270" s="69" t="s">
        <v>73</v>
      </c>
      <c r="C270" s="69" t="s">
        <v>73</v>
      </c>
      <c r="D270" s="71"/>
      <c r="E270" s="71" t="s">
        <v>36</v>
      </c>
      <c r="F270" s="72">
        <v>25</v>
      </c>
      <c r="G270" s="73"/>
      <c r="H270" s="74">
        <f t="shared" si="2"/>
        <v>0</v>
      </c>
      <c r="I270" s="74"/>
      <c r="J270" s="41"/>
    </row>
    <row r="271" spans="1:10" ht="27.6">
      <c r="A271" s="62">
        <v>23</v>
      </c>
      <c r="B271" s="69" t="s">
        <v>74</v>
      </c>
      <c r="C271" s="69" t="s">
        <v>74</v>
      </c>
      <c r="D271" s="71"/>
      <c r="E271" s="71" t="s">
        <v>36</v>
      </c>
      <c r="F271" s="72">
        <v>200</v>
      </c>
      <c r="G271" s="73"/>
      <c r="H271" s="74">
        <f t="shared" si="2"/>
        <v>0</v>
      </c>
      <c r="I271" s="74"/>
      <c r="J271" s="41"/>
    </row>
    <row r="272" spans="1:10" ht="27.6">
      <c r="A272" s="62">
        <v>24</v>
      </c>
      <c r="B272" s="69" t="s">
        <v>75</v>
      </c>
      <c r="C272" s="69" t="s">
        <v>75</v>
      </c>
      <c r="D272" s="71"/>
      <c r="E272" s="71" t="s">
        <v>49</v>
      </c>
      <c r="F272" s="72">
        <v>400</v>
      </c>
      <c r="G272" s="73"/>
      <c r="H272" s="74">
        <f t="shared" si="2"/>
        <v>0</v>
      </c>
      <c r="I272" s="74"/>
      <c r="J272" s="41"/>
    </row>
    <row r="273" spans="1:10">
      <c r="A273" s="62">
        <v>25</v>
      </c>
      <c r="B273" s="69" t="s">
        <v>76</v>
      </c>
      <c r="C273" s="69" t="s">
        <v>76</v>
      </c>
      <c r="D273" s="71"/>
      <c r="E273" s="71" t="s">
        <v>36</v>
      </c>
      <c r="F273" s="72">
        <v>50</v>
      </c>
      <c r="G273" s="73"/>
      <c r="H273" s="74">
        <f t="shared" si="2"/>
        <v>0</v>
      </c>
      <c r="I273" s="74"/>
      <c r="J273" s="41"/>
    </row>
    <row r="274" spans="1:10">
      <c r="A274" s="62">
        <v>26</v>
      </c>
      <c r="B274" s="69" t="s">
        <v>77</v>
      </c>
      <c r="C274" s="69" t="s">
        <v>77</v>
      </c>
      <c r="D274" s="71"/>
      <c r="E274" s="71" t="s">
        <v>36</v>
      </c>
      <c r="F274" s="72">
        <v>50</v>
      </c>
      <c r="G274" s="73"/>
      <c r="H274" s="74">
        <f t="shared" si="2"/>
        <v>0</v>
      </c>
      <c r="I274" s="74"/>
      <c r="J274" s="41"/>
    </row>
    <row r="275" spans="1:10">
      <c r="A275" s="62">
        <v>27</v>
      </c>
      <c r="B275" s="69" t="s">
        <v>78</v>
      </c>
      <c r="C275" s="69" t="s">
        <v>78</v>
      </c>
      <c r="D275" s="71"/>
      <c r="E275" s="71" t="s">
        <v>36</v>
      </c>
      <c r="F275" s="72">
        <v>25</v>
      </c>
      <c r="G275" s="73"/>
      <c r="H275" s="74">
        <f t="shared" si="2"/>
        <v>0</v>
      </c>
      <c r="I275" s="74"/>
      <c r="J275" s="41"/>
    </row>
    <row r="276" spans="1:10" ht="27.6">
      <c r="A276" s="62">
        <v>28</v>
      </c>
      <c r="B276" s="69" t="s">
        <v>79</v>
      </c>
      <c r="C276" s="69" t="s">
        <v>79</v>
      </c>
      <c r="D276" s="71"/>
      <c r="E276" s="71" t="s">
        <v>49</v>
      </c>
      <c r="F276" s="72">
        <v>300</v>
      </c>
      <c r="G276" s="73"/>
      <c r="H276" s="74">
        <f t="shared" si="2"/>
        <v>0</v>
      </c>
      <c r="I276" s="74"/>
      <c r="J276" s="41"/>
    </row>
    <row r="277" spans="1:10" ht="27.6">
      <c r="A277" s="62">
        <v>29</v>
      </c>
      <c r="B277" s="69" t="s">
        <v>80</v>
      </c>
      <c r="C277" s="69" t="s">
        <v>80</v>
      </c>
      <c r="D277" s="71"/>
      <c r="E277" s="71" t="s">
        <v>36</v>
      </c>
      <c r="F277" s="72">
        <v>100</v>
      </c>
      <c r="G277" s="73"/>
      <c r="H277" s="74">
        <f t="shared" si="2"/>
        <v>0</v>
      </c>
      <c r="I277" s="74"/>
      <c r="J277" s="41"/>
    </row>
    <row r="278" spans="1:10" ht="27.6">
      <c r="A278" s="62">
        <v>30</v>
      </c>
      <c r="B278" s="69" t="s">
        <v>81</v>
      </c>
      <c r="C278" s="69" t="s">
        <v>81</v>
      </c>
      <c r="D278" s="71"/>
      <c r="E278" s="71" t="s">
        <v>36</v>
      </c>
      <c r="F278" s="72">
        <v>25</v>
      </c>
      <c r="G278" s="73"/>
      <c r="H278" s="74">
        <f t="shared" si="2"/>
        <v>0</v>
      </c>
      <c r="I278" s="74"/>
      <c r="J278" s="41"/>
    </row>
    <row r="279" spans="1:10" ht="41.45">
      <c r="A279" s="62">
        <v>31</v>
      </c>
      <c r="B279" s="69" t="s">
        <v>82</v>
      </c>
      <c r="C279" s="69" t="s">
        <v>82</v>
      </c>
      <c r="D279" s="71"/>
      <c r="E279" s="71" t="s">
        <v>36</v>
      </c>
      <c r="F279" s="72">
        <v>25</v>
      </c>
      <c r="G279" s="73"/>
      <c r="H279" s="74">
        <f t="shared" si="2"/>
        <v>0</v>
      </c>
      <c r="I279" s="74"/>
      <c r="J279" s="41"/>
    </row>
    <row r="280" spans="1:10">
      <c r="A280" s="62">
        <v>32</v>
      </c>
      <c r="B280" s="69" t="s">
        <v>83</v>
      </c>
      <c r="C280" s="69" t="s">
        <v>83</v>
      </c>
      <c r="D280" s="71"/>
      <c r="E280" s="71" t="s">
        <v>36</v>
      </c>
      <c r="F280" s="72">
        <v>75</v>
      </c>
      <c r="G280" s="73"/>
      <c r="H280" s="74">
        <f t="shared" si="2"/>
        <v>0</v>
      </c>
      <c r="I280" s="74"/>
      <c r="J280" s="41"/>
    </row>
    <row r="281" spans="1:10" ht="27.6">
      <c r="A281" s="62">
        <v>33</v>
      </c>
      <c r="B281" s="69" t="s">
        <v>84</v>
      </c>
      <c r="C281" s="69" t="s">
        <v>84</v>
      </c>
      <c r="D281" s="71"/>
      <c r="E281" s="71" t="s">
        <v>36</v>
      </c>
      <c r="F281" s="72">
        <v>125</v>
      </c>
      <c r="G281" s="73"/>
      <c r="H281" s="74">
        <f t="shared" si="2"/>
        <v>0</v>
      </c>
      <c r="I281" s="74"/>
      <c r="J281" s="41"/>
    </row>
    <row r="282" spans="1:10" ht="27.6">
      <c r="A282" s="62">
        <v>34</v>
      </c>
      <c r="B282" s="69" t="s">
        <v>85</v>
      </c>
      <c r="C282" s="69" t="s">
        <v>85</v>
      </c>
      <c r="D282" s="71"/>
      <c r="E282" s="71" t="s">
        <v>36</v>
      </c>
      <c r="F282" s="72">
        <v>25</v>
      </c>
      <c r="G282" s="73"/>
      <c r="H282" s="74">
        <f t="shared" si="2"/>
        <v>0</v>
      </c>
      <c r="I282" s="74"/>
      <c r="J282" s="41"/>
    </row>
    <row r="283" spans="1:10" ht="41.45">
      <c r="A283" s="62">
        <v>35</v>
      </c>
      <c r="B283" s="69" t="s">
        <v>86</v>
      </c>
      <c r="C283" s="69" t="s">
        <v>87</v>
      </c>
      <c r="D283" s="71"/>
      <c r="E283" s="71" t="s">
        <v>49</v>
      </c>
      <c r="F283" s="72">
        <v>5000</v>
      </c>
      <c r="G283" s="73"/>
      <c r="H283" s="74">
        <f t="shared" si="2"/>
        <v>0</v>
      </c>
      <c r="I283" s="74"/>
      <c r="J283" s="41"/>
    </row>
    <row r="284" spans="1:10" ht="41.45">
      <c r="A284" s="62">
        <v>36</v>
      </c>
      <c r="B284" s="69" t="s">
        <v>86</v>
      </c>
      <c r="C284" s="69" t="s">
        <v>88</v>
      </c>
      <c r="D284" s="71"/>
      <c r="E284" s="71" t="s">
        <v>49</v>
      </c>
      <c r="F284" s="72">
        <v>625</v>
      </c>
      <c r="G284" s="73"/>
      <c r="H284" s="74">
        <f t="shared" si="2"/>
        <v>0</v>
      </c>
      <c r="I284" s="74"/>
      <c r="J284" s="41"/>
    </row>
    <row r="285" spans="1:10" ht="41.45">
      <c r="A285" s="62">
        <v>37</v>
      </c>
      <c r="B285" s="69" t="s">
        <v>86</v>
      </c>
      <c r="C285" s="69" t="s">
        <v>89</v>
      </c>
      <c r="D285" s="71"/>
      <c r="E285" s="71" t="s">
        <v>49</v>
      </c>
      <c r="F285" s="72">
        <v>500</v>
      </c>
      <c r="G285" s="73"/>
      <c r="H285" s="74">
        <f t="shared" si="2"/>
        <v>0</v>
      </c>
      <c r="I285" s="74"/>
      <c r="J285" s="41"/>
    </row>
    <row r="286" spans="1:10" ht="27.6">
      <c r="A286" s="85">
        <v>38</v>
      </c>
      <c r="B286" s="75" t="s">
        <v>90</v>
      </c>
      <c r="C286" s="75" t="s">
        <v>91</v>
      </c>
      <c r="D286" s="76"/>
      <c r="E286" s="76" t="s">
        <v>92</v>
      </c>
      <c r="F286" s="77">
        <v>25</v>
      </c>
      <c r="G286" s="78"/>
      <c r="H286" s="79">
        <f t="shared" si="2"/>
        <v>0</v>
      </c>
      <c r="I286" s="79"/>
      <c r="J286" s="41"/>
    </row>
    <row r="287" spans="1:10">
      <c r="A287" s="94" t="s">
        <v>93</v>
      </c>
      <c r="B287" s="95"/>
      <c r="C287" s="95"/>
      <c r="D287" s="95"/>
      <c r="E287" s="95"/>
      <c r="F287" s="95"/>
      <c r="G287" s="80"/>
      <c r="H287" s="81"/>
      <c r="I287" s="82"/>
      <c r="J287" s="41"/>
    </row>
    <row r="288" spans="1:10" ht="41.45">
      <c r="A288" s="62">
        <v>39</v>
      </c>
      <c r="B288" s="63" t="s">
        <v>34</v>
      </c>
      <c r="C288" s="63" t="s">
        <v>94</v>
      </c>
      <c r="D288" s="65"/>
      <c r="E288" s="65" t="s">
        <v>36</v>
      </c>
      <c r="F288" s="72">
        <v>25</v>
      </c>
      <c r="G288" s="67"/>
      <c r="H288" s="68">
        <f t="shared" si="2"/>
        <v>0</v>
      </c>
      <c r="I288" s="68"/>
      <c r="J288" s="41"/>
    </row>
    <row r="289" spans="1:10" ht="41.45">
      <c r="A289" s="85">
        <v>40</v>
      </c>
      <c r="B289" s="69" t="s">
        <v>37</v>
      </c>
      <c r="C289" s="69" t="s">
        <v>95</v>
      </c>
      <c r="D289" s="71"/>
      <c r="E289" s="71" t="s">
        <v>36</v>
      </c>
      <c r="F289" s="72">
        <v>25</v>
      </c>
      <c r="G289" s="73"/>
      <c r="H289" s="74">
        <f t="shared" si="2"/>
        <v>0</v>
      </c>
      <c r="I289" s="74"/>
      <c r="J289" s="41"/>
    </row>
    <row r="290" spans="1:10" ht="27.6">
      <c r="A290" s="85">
        <v>41</v>
      </c>
      <c r="B290" s="69" t="s">
        <v>39</v>
      </c>
      <c r="C290" s="69" t="s">
        <v>96</v>
      </c>
      <c r="D290" s="71"/>
      <c r="E290" s="71" t="s">
        <v>36</v>
      </c>
      <c r="F290" s="72">
        <v>650</v>
      </c>
      <c r="G290" s="73"/>
      <c r="H290" s="74">
        <f t="shared" si="2"/>
        <v>0</v>
      </c>
      <c r="I290" s="74"/>
      <c r="J290" s="41"/>
    </row>
    <row r="291" spans="1:10" ht="96.6">
      <c r="A291" s="62">
        <v>42</v>
      </c>
      <c r="B291" s="69" t="s">
        <v>41</v>
      </c>
      <c r="C291" s="69" t="s">
        <v>42</v>
      </c>
      <c r="D291" s="71"/>
      <c r="E291" s="71" t="s">
        <v>36</v>
      </c>
      <c r="F291" s="72">
        <v>25</v>
      </c>
      <c r="G291" s="73"/>
      <c r="H291" s="74">
        <f t="shared" si="2"/>
        <v>0</v>
      </c>
      <c r="I291" s="74"/>
      <c r="J291" s="41"/>
    </row>
    <row r="292" spans="1:10">
      <c r="A292" s="85">
        <v>43</v>
      </c>
      <c r="B292" s="69" t="s">
        <v>43</v>
      </c>
      <c r="C292" s="69" t="s">
        <v>44</v>
      </c>
      <c r="D292" s="71"/>
      <c r="E292" s="71" t="s">
        <v>36</v>
      </c>
      <c r="F292" s="72">
        <v>50</v>
      </c>
      <c r="G292" s="73"/>
      <c r="H292" s="74">
        <f t="shared" si="2"/>
        <v>0</v>
      </c>
      <c r="I292" s="74"/>
      <c r="J292" s="41"/>
    </row>
    <row r="293" spans="1:10">
      <c r="A293" s="85">
        <v>44</v>
      </c>
      <c r="B293" s="69" t="s">
        <v>45</v>
      </c>
      <c r="C293" s="69" t="s">
        <v>46</v>
      </c>
      <c r="D293" s="71"/>
      <c r="E293" s="71" t="s">
        <v>36</v>
      </c>
      <c r="F293" s="72">
        <v>25</v>
      </c>
      <c r="G293" s="73"/>
      <c r="H293" s="74">
        <f t="shared" si="2"/>
        <v>0</v>
      </c>
      <c r="I293" s="74"/>
      <c r="J293" s="41"/>
    </row>
    <row r="294" spans="1:10" ht="27.6">
      <c r="A294" s="62">
        <v>45</v>
      </c>
      <c r="B294" s="69" t="s">
        <v>47</v>
      </c>
      <c r="C294" s="69" t="s">
        <v>48</v>
      </c>
      <c r="D294" s="71"/>
      <c r="E294" s="71" t="s">
        <v>49</v>
      </c>
      <c r="F294" s="72">
        <v>5000</v>
      </c>
      <c r="G294" s="73"/>
      <c r="H294" s="74">
        <f t="shared" si="2"/>
        <v>0</v>
      </c>
      <c r="I294" s="74"/>
      <c r="J294" s="41"/>
    </row>
    <row r="295" spans="1:10">
      <c r="A295" s="85">
        <v>46</v>
      </c>
      <c r="B295" s="69" t="s">
        <v>50</v>
      </c>
      <c r="C295" s="69" t="s">
        <v>51</v>
      </c>
      <c r="D295" s="71"/>
      <c r="E295" s="71" t="s">
        <v>36</v>
      </c>
      <c r="F295" s="72">
        <v>150</v>
      </c>
      <c r="G295" s="73"/>
      <c r="H295" s="74">
        <f t="shared" si="2"/>
        <v>0</v>
      </c>
      <c r="I295" s="74"/>
      <c r="J295" s="41"/>
    </row>
    <row r="296" spans="1:10">
      <c r="A296" s="85">
        <v>47</v>
      </c>
      <c r="B296" s="69" t="s">
        <v>52</v>
      </c>
      <c r="C296" s="69" t="s">
        <v>53</v>
      </c>
      <c r="D296" s="71"/>
      <c r="E296" s="71" t="s">
        <v>49</v>
      </c>
      <c r="F296" s="72">
        <v>500</v>
      </c>
      <c r="G296" s="73"/>
      <c r="H296" s="74">
        <f t="shared" si="2"/>
        <v>0</v>
      </c>
      <c r="I296" s="74"/>
      <c r="J296" s="41"/>
    </row>
    <row r="297" spans="1:10">
      <c r="A297" s="62">
        <v>48</v>
      </c>
      <c r="B297" s="69" t="s">
        <v>54</v>
      </c>
      <c r="C297" s="69" t="s">
        <v>55</v>
      </c>
      <c r="D297" s="71"/>
      <c r="E297" s="71" t="s">
        <v>49</v>
      </c>
      <c r="F297" s="72">
        <v>625</v>
      </c>
      <c r="G297" s="73"/>
      <c r="H297" s="74">
        <f t="shared" si="2"/>
        <v>0</v>
      </c>
      <c r="I297" s="74"/>
      <c r="J297" s="41"/>
    </row>
    <row r="298" spans="1:10">
      <c r="A298" s="85">
        <v>49</v>
      </c>
      <c r="B298" s="69" t="s">
        <v>56</v>
      </c>
      <c r="C298" s="69" t="s">
        <v>57</v>
      </c>
      <c r="D298" s="71"/>
      <c r="E298" s="71" t="s">
        <v>58</v>
      </c>
      <c r="F298" s="72">
        <v>2500</v>
      </c>
      <c r="G298" s="73"/>
      <c r="H298" s="74">
        <f t="shared" si="2"/>
        <v>0</v>
      </c>
      <c r="I298" s="74"/>
      <c r="J298" s="41"/>
    </row>
    <row r="299" spans="1:10">
      <c r="A299" s="85">
        <v>50</v>
      </c>
      <c r="B299" s="69" t="s">
        <v>59</v>
      </c>
      <c r="C299" s="69" t="s">
        <v>60</v>
      </c>
      <c r="D299" s="71"/>
      <c r="E299" s="71" t="s">
        <v>36</v>
      </c>
      <c r="F299" s="72">
        <v>25</v>
      </c>
      <c r="G299" s="73"/>
      <c r="H299" s="74">
        <f t="shared" si="2"/>
        <v>0</v>
      </c>
      <c r="I299" s="74"/>
      <c r="J299" s="41"/>
    </row>
    <row r="300" spans="1:10">
      <c r="A300" s="62">
        <v>51</v>
      </c>
      <c r="B300" s="69" t="s">
        <v>61</v>
      </c>
      <c r="C300" s="69" t="s">
        <v>62</v>
      </c>
      <c r="D300" s="71"/>
      <c r="E300" s="71" t="s">
        <v>36</v>
      </c>
      <c r="F300" s="72">
        <v>50</v>
      </c>
      <c r="G300" s="73"/>
      <c r="H300" s="74">
        <f t="shared" si="2"/>
        <v>0</v>
      </c>
      <c r="I300" s="74"/>
      <c r="J300" s="41"/>
    </row>
    <row r="301" spans="1:10">
      <c r="A301" s="85">
        <v>52</v>
      </c>
      <c r="B301" s="69" t="s">
        <v>63</v>
      </c>
      <c r="C301" s="69" t="s">
        <v>64</v>
      </c>
      <c r="D301" s="71"/>
      <c r="E301" s="71" t="s">
        <v>36</v>
      </c>
      <c r="F301" s="72">
        <v>100</v>
      </c>
      <c r="G301" s="73"/>
      <c r="H301" s="74">
        <f t="shared" si="2"/>
        <v>0</v>
      </c>
      <c r="I301" s="74"/>
      <c r="J301" s="41"/>
    </row>
    <row r="302" spans="1:10">
      <c r="A302" s="85">
        <v>53</v>
      </c>
      <c r="B302" s="69" t="s">
        <v>65</v>
      </c>
      <c r="C302" s="69" t="s">
        <v>66</v>
      </c>
      <c r="D302" s="71"/>
      <c r="E302" s="71" t="s">
        <v>36</v>
      </c>
      <c r="F302" s="72">
        <v>50</v>
      </c>
      <c r="G302" s="73"/>
      <c r="H302" s="74">
        <f t="shared" si="2"/>
        <v>0</v>
      </c>
      <c r="I302" s="74"/>
      <c r="J302" s="41"/>
    </row>
    <row r="303" spans="1:10">
      <c r="A303" s="62">
        <v>54</v>
      </c>
      <c r="B303" s="69" t="s">
        <v>67</v>
      </c>
      <c r="C303" s="69" t="s">
        <v>68</v>
      </c>
      <c r="D303" s="71"/>
      <c r="E303" s="71" t="s">
        <v>36</v>
      </c>
      <c r="F303" s="72">
        <v>50</v>
      </c>
      <c r="G303" s="73"/>
      <c r="H303" s="74">
        <f t="shared" si="2"/>
        <v>0</v>
      </c>
      <c r="I303" s="74"/>
      <c r="J303" s="41"/>
    </row>
    <row r="304" spans="1:10">
      <c r="A304" s="85">
        <v>55</v>
      </c>
      <c r="B304" s="69" t="s">
        <v>69</v>
      </c>
      <c r="C304" s="69" t="s">
        <v>70</v>
      </c>
      <c r="D304" s="71"/>
      <c r="E304" s="71" t="s">
        <v>36</v>
      </c>
      <c r="F304" s="72">
        <v>500</v>
      </c>
      <c r="G304" s="73"/>
      <c r="H304" s="74">
        <f t="shared" si="2"/>
        <v>0</v>
      </c>
      <c r="I304" s="74"/>
      <c r="J304" s="41"/>
    </row>
    <row r="305" spans="1:10">
      <c r="A305" s="85">
        <v>56</v>
      </c>
      <c r="B305" s="69" t="s">
        <v>71</v>
      </c>
      <c r="C305" s="69" t="s">
        <v>72</v>
      </c>
      <c r="D305" s="71"/>
      <c r="E305" s="71" t="s">
        <v>58</v>
      </c>
      <c r="F305" s="72">
        <v>250</v>
      </c>
      <c r="G305" s="73"/>
      <c r="H305" s="74">
        <f t="shared" si="2"/>
        <v>0</v>
      </c>
      <c r="I305" s="74"/>
      <c r="J305" s="41"/>
    </row>
    <row r="306" spans="1:10">
      <c r="A306" s="62">
        <v>57</v>
      </c>
      <c r="B306" s="69" t="s">
        <v>73</v>
      </c>
      <c r="C306" s="69" t="s">
        <v>73</v>
      </c>
      <c r="D306" s="71"/>
      <c r="E306" s="71" t="s">
        <v>36</v>
      </c>
      <c r="F306" s="72">
        <v>25</v>
      </c>
      <c r="G306" s="73"/>
      <c r="H306" s="74">
        <f t="shared" si="2"/>
        <v>0</v>
      </c>
      <c r="I306" s="74"/>
      <c r="J306" s="41"/>
    </row>
    <row r="307" spans="1:10" ht="27.6">
      <c r="A307" s="85">
        <v>58</v>
      </c>
      <c r="B307" s="69" t="s">
        <v>74</v>
      </c>
      <c r="C307" s="69" t="s">
        <v>74</v>
      </c>
      <c r="D307" s="71"/>
      <c r="E307" s="71" t="s">
        <v>36</v>
      </c>
      <c r="F307" s="72">
        <v>200</v>
      </c>
      <c r="G307" s="73"/>
      <c r="H307" s="74">
        <f t="shared" si="2"/>
        <v>0</v>
      </c>
      <c r="I307" s="74"/>
      <c r="J307" s="41"/>
    </row>
    <row r="308" spans="1:10" ht="27.6">
      <c r="A308" s="85">
        <v>59</v>
      </c>
      <c r="B308" s="69" t="s">
        <v>75</v>
      </c>
      <c r="C308" s="69" t="s">
        <v>75</v>
      </c>
      <c r="D308" s="71"/>
      <c r="E308" s="71" t="s">
        <v>49</v>
      </c>
      <c r="F308" s="72">
        <v>400</v>
      </c>
      <c r="G308" s="73"/>
      <c r="H308" s="74">
        <f t="shared" si="2"/>
        <v>0</v>
      </c>
      <c r="I308" s="74"/>
      <c r="J308" s="41"/>
    </row>
    <row r="309" spans="1:10">
      <c r="A309" s="62">
        <v>60</v>
      </c>
      <c r="B309" s="69" t="s">
        <v>76</v>
      </c>
      <c r="C309" s="69" t="s">
        <v>76</v>
      </c>
      <c r="D309" s="71"/>
      <c r="E309" s="71" t="s">
        <v>36</v>
      </c>
      <c r="F309" s="72">
        <v>50</v>
      </c>
      <c r="G309" s="73"/>
      <c r="H309" s="74">
        <f t="shared" si="2"/>
        <v>0</v>
      </c>
      <c r="I309" s="74"/>
      <c r="J309" s="41"/>
    </row>
    <row r="310" spans="1:10">
      <c r="A310" s="85">
        <v>61</v>
      </c>
      <c r="B310" s="69" t="s">
        <v>77</v>
      </c>
      <c r="C310" s="69" t="s">
        <v>77</v>
      </c>
      <c r="D310" s="71"/>
      <c r="E310" s="71" t="s">
        <v>36</v>
      </c>
      <c r="F310" s="72">
        <v>50</v>
      </c>
      <c r="G310" s="73"/>
      <c r="H310" s="74">
        <f t="shared" si="2"/>
        <v>0</v>
      </c>
      <c r="I310" s="74"/>
      <c r="J310" s="41"/>
    </row>
    <row r="311" spans="1:10">
      <c r="A311" s="85">
        <v>62</v>
      </c>
      <c r="B311" s="69" t="s">
        <v>78</v>
      </c>
      <c r="C311" s="69" t="s">
        <v>78</v>
      </c>
      <c r="D311" s="71"/>
      <c r="E311" s="71" t="s">
        <v>36</v>
      </c>
      <c r="F311" s="72">
        <v>25</v>
      </c>
      <c r="G311" s="73"/>
      <c r="H311" s="74">
        <f t="shared" si="2"/>
        <v>0</v>
      </c>
      <c r="I311" s="74"/>
      <c r="J311" s="41"/>
    </row>
    <row r="312" spans="1:10" ht="27.6">
      <c r="A312" s="62">
        <v>63</v>
      </c>
      <c r="B312" s="69" t="s">
        <v>79</v>
      </c>
      <c r="C312" s="69" t="s">
        <v>79</v>
      </c>
      <c r="D312" s="71"/>
      <c r="E312" s="71" t="s">
        <v>49</v>
      </c>
      <c r="F312" s="72">
        <v>300</v>
      </c>
      <c r="G312" s="73"/>
      <c r="H312" s="74">
        <f t="shared" si="2"/>
        <v>0</v>
      </c>
      <c r="I312" s="74"/>
      <c r="J312" s="41"/>
    </row>
    <row r="313" spans="1:10" ht="27.6">
      <c r="A313" s="85">
        <v>64</v>
      </c>
      <c r="B313" s="69" t="s">
        <v>80</v>
      </c>
      <c r="C313" s="69" t="s">
        <v>80</v>
      </c>
      <c r="D313" s="71"/>
      <c r="E313" s="71" t="s">
        <v>36</v>
      </c>
      <c r="F313" s="72">
        <v>100</v>
      </c>
      <c r="G313" s="73"/>
      <c r="H313" s="74">
        <f t="shared" si="2"/>
        <v>0</v>
      </c>
      <c r="I313" s="74"/>
      <c r="J313" s="41"/>
    </row>
    <row r="314" spans="1:10" ht="27.6">
      <c r="A314" s="85">
        <v>65</v>
      </c>
      <c r="B314" s="69" t="s">
        <v>81</v>
      </c>
      <c r="C314" s="69" t="s">
        <v>81</v>
      </c>
      <c r="D314" s="71"/>
      <c r="E314" s="71" t="s">
        <v>36</v>
      </c>
      <c r="F314" s="72">
        <v>25</v>
      </c>
      <c r="G314" s="73"/>
      <c r="H314" s="74">
        <f t="shared" si="2"/>
        <v>0</v>
      </c>
      <c r="I314" s="74"/>
      <c r="J314" s="41"/>
    </row>
    <row r="315" spans="1:10" ht="41.45">
      <c r="A315" s="62">
        <v>66</v>
      </c>
      <c r="B315" s="69" t="s">
        <v>82</v>
      </c>
      <c r="C315" s="69" t="s">
        <v>82</v>
      </c>
      <c r="D315" s="71"/>
      <c r="E315" s="71" t="s">
        <v>36</v>
      </c>
      <c r="F315" s="72">
        <v>25</v>
      </c>
      <c r="G315" s="73"/>
      <c r="H315" s="74">
        <f t="shared" si="2"/>
        <v>0</v>
      </c>
      <c r="I315" s="74"/>
      <c r="J315" s="41"/>
    </row>
    <row r="316" spans="1:10">
      <c r="A316" s="85">
        <v>67</v>
      </c>
      <c r="B316" s="69" t="s">
        <v>83</v>
      </c>
      <c r="C316" s="69" t="s">
        <v>83</v>
      </c>
      <c r="D316" s="71"/>
      <c r="E316" s="71" t="s">
        <v>36</v>
      </c>
      <c r="F316" s="72">
        <v>75</v>
      </c>
      <c r="G316" s="73"/>
      <c r="H316" s="74">
        <f t="shared" si="2"/>
        <v>0</v>
      </c>
      <c r="I316" s="74"/>
      <c r="J316" s="41"/>
    </row>
    <row r="317" spans="1:10" ht="27.6">
      <c r="A317" s="85">
        <v>68</v>
      </c>
      <c r="B317" s="69" t="s">
        <v>84</v>
      </c>
      <c r="C317" s="69" t="s">
        <v>84</v>
      </c>
      <c r="D317" s="71"/>
      <c r="E317" s="71" t="s">
        <v>36</v>
      </c>
      <c r="F317" s="72">
        <v>125</v>
      </c>
      <c r="G317" s="73"/>
      <c r="H317" s="74">
        <f t="shared" si="2"/>
        <v>0</v>
      </c>
      <c r="I317" s="74"/>
      <c r="J317" s="41"/>
    </row>
    <row r="318" spans="1:10" ht="27.6">
      <c r="A318" s="62">
        <v>69</v>
      </c>
      <c r="B318" s="69" t="s">
        <v>85</v>
      </c>
      <c r="C318" s="69" t="s">
        <v>85</v>
      </c>
      <c r="D318" s="71"/>
      <c r="E318" s="71" t="s">
        <v>36</v>
      </c>
      <c r="F318" s="72">
        <v>25</v>
      </c>
      <c r="G318" s="73"/>
      <c r="H318" s="74">
        <f t="shared" si="2"/>
        <v>0</v>
      </c>
      <c r="I318" s="74"/>
      <c r="J318" s="41"/>
    </row>
    <row r="319" spans="1:10" ht="41.45">
      <c r="A319" s="85">
        <v>70</v>
      </c>
      <c r="B319" s="69" t="s">
        <v>86</v>
      </c>
      <c r="C319" s="69" t="s">
        <v>87</v>
      </c>
      <c r="D319" s="71"/>
      <c r="E319" s="71" t="s">
        <v>49</v>
      </c>
      <c r="F319" s="72">
        <v>5000</v>
      </c>
      <c r="G319" s="73"/>
      <c r="H319" s="74">
        <f t="shared" si="2"/>
        <v>0</v>
      </c>
      <c r="I319" s="74"/>
      <c r="J319" s="41"/>
    </row>
    <row r="320" spans="1:10" ht="41.45">
      <c r="A320" s="85">
        <v>71</v>
      </c>
      <c r="B320" s="69" t="s">
        <v>86</v>
      </c>
      <c r="C320" s="69" t="s">
        <v>88</v>
      </c>
      <c r="D320" s="71"/>
      <c r="E320" s="71" t="s">
        <v>49</v>
      </c>
      <c r="F320" s="72">
        <v>625</v>
      </c>
      <c r="G320" s="73"/>
      <c r="H320" s="74">
        <f t="shared" si="2"/>
        <v>0</v>
      </c>
      <c r="I320" s="74"/>
      <c r="J320" s="41"/>
    </row>
    <row r="321" spans="1:10" ht="41.45">
      <c r="A321" s="62">
        <v>72</v>
      </c>
      <c r="B321" s="69" t="s">
        <v>86</v>
      </c>
      <c r="C321" s="69" t="s">
        <v>97</v>
      </c>
      <c r="D321" s="71"/>
      <c r="E321" s="71" t="s">
        <v>49</v>
      </c>
      <c r="F321" s="72">
        <v>500</v>
      </c>
      <c r="G321" s="73"/>
      <c r="H321" s="74">
        <f t="shared" si="2"/>
        <v>0</v>
      </c>
      <c r="I321" s="74"/>
      <c r="J321" s="41"/>
    </row>
    <row r="322" spans="1:10" ht="27.6">
      <c r="A322" s="85">
        <v>73</v>
      </c>
      <c r="B322" s="75" t="s">
        <v>90</v>
      </c>
      <c r="C322" s="75" t="s">
        <v>91</v>
      </c>
      <c r="D322" s="76"/>
      <c r="E322" s="76" t="s">
        <v>92</v>
      </c>
      <c r="F322" s="77">
        <v>25</v>
      </c>
      <c r="G322" s="78"/>
      <c r="H322" s="79">
        <f t="shared" si="2"/>
        <v>0</v>
      </c>
      <c r="I322" s="79"/>
      <c r="J322" s="41"/>
    </row>
    <row r="323" spans="1:10">
      <c r="A323" s="94" t="s">
        <v>98</v>
      </c>
      <c r="B323" s="95"/>
      <c r="C323" s="95"/>
      <c r="D323" s="95"/>
      <c r="E323" s="95"/>
      <c r="F323" s="95"/>
      <c r="G323" s="80"/>
      <c r="H323" s="81"/>
      <c r="I323" s="82"/>
      <c r="J323" s="41"/>
    </row>
    <row r="324" spans="1:10" ht="41.45">
      <c r="A324" s="62">
        <v>74</v>
      </c>
      <c r="B324" s="63" t="s">
        <v>99</v>
      </c>
      <c r="C324" s="63" t="s">
        <v>100</v>
      </c>
      <c r="D324" s="65"/>
      <c r="E324" s="65" t="s">
        <v>36</v>
      </c>
      <c r="F324" s="72">
        <v>23</v>
      </c>
      <c r="G324" s="67"/>
      <c r="H324" s="68">
        <f t="shared" ref="H324:H359" si="3">G324*F324</f>
        <v>0</v>
      </c>
      <c r="I324" s="68"/>
      <c r="J324" s="41"/>
    </row>
    <row r="325" spans="1:10" ht="41.45">
      <c r="A325" s="85">
        <v>75</v>
      </c>
      <c r="B325" s="69" t="s">
        <v>101</v>
      </c>
      <c r="C325" s="69" t="s">
        <v>102</v>
      </c>
      <c r="D325" s="71"/>
      <c r="E325" s="71" t="s">
        <v>36</v>
      </c>
      <c r="F325" s="72">
        <v>23</v>
      </c>
      <c r="G325" s="73"/>
      <c r="H325" s="74">
        <f t="shared" si="3"/>
        <v>0</v>
      </c>
      <c r="I325" s="74"/>
      <c r="J325" s="41"/>
    </row>
    <row r="326" spans="1:10" ht="27.6">
      <c r="A326" s="85">
        <v>76</v>
      </c>
      <c r="B326" s="69" t="s">
        <v>39</v>
      </c>
      <c r="C326" s="69" t="s">
        <v>103</v>
      </c>
      <c r="D326" s="71"/>
      <c r="E326" s="71" t="s">
        <v>36</v>
      </c>
      <c r="F326" s="72">
        <v>598</v>
      </c>
      <c r="G326" s="73"/>
      <c r="H326" s="74">
        <f t="shared" si="3"/>
        <v>0</v>
      </c>
      <c r="I326" s="74"/>
      <c r="J326" s="41"/>
    </row>
    <row r="327" spans="1:10" ht="107.25" customHeight="1">
      <c r="A327" s="62">
        <v>77</v>
      </c>
      <c r="B327" s="69" t="s">
        <v>41</v>
      </c>
      <c r="C327" s="69" t="s">
        <v>42</v>
      </c>
      <c r="D327" s="71"/>
      <c r="E327" s="71" t="s">
        <v>36</v>
      </c>
      <c r="F327" s="72">
        <v>23</v>
      </c>
      <c r="G327" s="73"/>
      <c r="H327" s="74">
        <f t="shared" si="3"/>
        <v>0</v>
      </c>
      <c r="I327" s="74"/>
      <c r="J327" s="41"/>
    </row>
    <row r="328" spans="1:10">
      <c r="A328" s="85">
        <v>78</v>
      </c>
      <c r="B328" s="69" t="s">
        <v>43</v>
      </c>
      <c r="C328" s="69" t="s">
        <v>44</v>
      </c>
      <c r="D328" s="71"/>
      <c r="E328" s="71" t="s">
        <v>36</v>
      </c>
      <c r="F328" s="72">
        <v>46</v>
      </c>
      <c r="G328" s="73"/>
      <c r="H328" s="74">
        <f t="shared" si="3"/>
        <v>0</v>
      </c>
      <c r="I328" s="74"/>
      <c r="J328" s="41"/>
    </row>
    <row r="329" spans="1:10">
      <c r="A329" s="85">
        <v>79</v>
      </c>
      <c r="B329" s="69" t="s">
        <v>45</v>
      </c>
      <c r="C329" s="69" t="s">
        <v>46</v>
      </c>
      <c r="D329" s="71"/>
      <c r="E329" s="71" t="s">
        <v>36</v>
      </c>
      <c r="F329" s="72">
        <v>23</v>
      </c>
      <c r="G329" s="73"/>
      <c r="H329" s="74">
        <f t="shared" si="3"/>
        <v>0</v>
      </c>
      <c r="I329" s="74"/>
      <c r="J329" s="41"/>
    </row>
    <row r="330" spans="1:10">
      <c r="A330" s="62">
        <v>80</v>
      </c>
      <c r="B330" s="69" t="s">
        <v>50</v>
      </c>
      <c r="C330" s="69" t="s">
        <v>51</v>
      </c>
      <c r="D330" s="71"/>
      <c r="E330" s="71" t="s">
        <v>36</v>
      </c>
      <c r="F330" s="72">
        <v>4600</v>
      </c>
      <c r="G330" s="73"/>
      <c r="H330" s="74">
        <f t="shared" si="3"/>
        <v>0</v>
      </c>
      <c r="I330" s="74"/>
      <c r="J330" s="41"/>
    </row>
    <row r="331" spans="1:10" ht="27.6">
      <c r="A331" s="85">
        <v>81</v>
      </c>
      <c r="B331" s="69" t="s">
        <v>47</v>
      </c>
      <c r="C331" s="69" t="s">
        <v>48</v>
      </c>
      <c r="D331" s="71"/>
      <c r="E331" s="71" t="s">
        <v>49</v>
      </c>
      <c r="F331" s="72">
        <v>138</v>
      </c>
      <c r="G331" s="73"/>
      <c r="H331" s="74">
        <f t="shared" si="3"/>
        <v>0</v>
      </c>
      <c r="I331" s="74"/>
      <c r="J331" s="41"/>
    </row>
    <row r="332" spans="1:10">
      <c r="A332" s="85">
        <v>82</v>
      </c>
      <c r="B332" s="69" t="s">
        <v>52</v>
      </c>
      <c r="C332" s="69" t="s">
        <v>53</v>
      </c>
      <c r="D332" s="71"/>
      <c r="E332" s="71" t="s">
        <v>49</v>
      </c>
      <c r="F332" s="72">
        <v>460</v>
      </c>
      <c r="G332" s="73"/>
      <c r="H332" s="74">
        <f t="shared" si="3"/>
        <v>0</v>
      </c>
      <c r="I332" s="74"/>
      <c r="J332" s="41"/>
    </row>
    <row r="333" spans="1:10">
      <c r="A333" s="62">
        <v>83</v>
      </c>
      <c r="B333" s="69" t="s">
        <v>54</v>
      </c>
      <c r="C333" s="69" t="s">
        <v>55</v>
      </c>
      <c r="D333" s="71"/>
      <c r="E333" s="71" t="s">
        <v>49</v>
      </c>
      <c r="F333" s="72">
        <v>575</v>
      </c>
      <c r="G333" s="73"/>
      <c r="H333" s="74">
        <f t="shared" si="3"/>
        <v>0</v>
      </c>
      <c r="I333" s="74"/>
      <c r="J333" s="41"/>
    </row>
    <row r="334" spans="1:10">
      <c r="A334" s="85">
        <v>84</v>
      </c>
      <c r="B334" s="69" t="s">
        <v>56</v>
      </c>
      <c r="C334" s="69" t="s">
        <v>57</v>
      </c>
      <c r="D334" s="71"/>
      <c r="E334" s="71" t="s">
        <v>58</v>
      </c>
      <c r="F334" s="72">
        <v>2300</v>
      </c>
      <c r="G334" s="73"/>
      <c r="H334" s="74">
        <f t="shared" si="3"/>
        <v>0</v>
      </c>
      <c r="I334" s="74"/>
      <c r="J334" s="41"/>
    </row>
    <row r="335" spans="1:10">
      <c r="A335" s="85">
        <v>85</v>
      </c>
      <c r="B335" s="69" t="s">
        <v>59</v>
      </c>
      <c r="C335" s="69" t="s">
        <v>60</v>
      </c>
      <c r="D335" s="71"/>
      <c r="E335" s="71" t="s">
        <v>36</v>
      </c>
      <c r="F335" s="72">
        <v>23</v>
      </c>
      <c r="G335" s="73"/>
      <c r="H335" s="74">
        <f t="shared" si="3"/>
        <v>0</v>
      </c>
      <c r="I335" s="74"/>
      <c r="J335" s="41"/>
    </row>
    <row r="336" spans="1:10">
      <c r="A336" s="62">
        <v>86</v>
      </c>
      <c r="B336" s="69" t="s">
        <v>61</v>
      </c>
      <c r="C336" s="69" t="s">
        <v>62</v>
      </c>
      <c r="D336" s="71"/>
      <c r="E336" s="71" t="s">
        <v>36</v>
      </c>
      <c r="F336" s="72">
        <v>46</v>
      </c>
      <c r="G336" s="73"/>
      <c r="H336" s="74">
        <f t="shared" si="3"/>
        <v>0</v>
      </c>
      <c r="I336" s="74"/>
      <c r="J336" s="41"/>
    </row>
    <row r="337" spans="1:10">
      <c r="A337" s="85">
        <v>87</v>
      </c>
      <c r="B337" s="69" t="s">
        <v>63</v>
      </c>
      <c r="C337" s="69" t="s">
        <v>64</v>
      </c>
      <c r="D337" s="71"/>
      <c r="E337" s="71" t="s">
        <v>36</v>
      </c>
      <c r="F337" s="72">
        <v>92</v>
      </c>
      <c r="G337" s="73"/>
      <c r="H337" s="74">
        <f t="shared" si="3"/>
        <v>0</v>
      </c>
      <c r="I337" s="74"/>
      <c r="J337" s="41"/>
    </row>
    <row r="338" spans="1:10">
      <c r="A338" s="85">
        <v>88</v>
      </c>
      <c r="B338" s="69" t="s">
        <v>65</v>
      </c>
      <c r="C338" s="69" t="s">
        <v>66</v>
      </c>
      <c r="D338" s="71"/>
      <c r="E338" s="71" t="s">
        <v>36</v>
      </c>
      <c r="F338" s="72">
        <v>46</v>
      </c>
      <c r="G338" s="73"/>
      <c r="H338" s="74">
        <f t="shared" si="3"/>
        <v>0</v>
      </c>
      <c r="I338" s="74"/>
      <c r="J338" s="41"/>
    </row>
    <row r="339" spans="1:10">
      <c r="A339" s="62">
        <v>89</v>
      </c>
      <c r="B339" s="69" t="s">
        <v>67</v>
      </c>
      <c r="C339" s="69" t="s">
        <v>68</v>
      </c>
      <c r="D339" s="71"/>
      <c r="E339" s="71" t="s">
        <v>36</v>
      </c>
      <c r="F339" s="72">
        <v>46</v>
      </c>
      <c r="G339" s="73"/>
      <c r="H339" s="74">
        <f t="shared" si="3"/>
        <v>0</v>
      </c>
      <c r="I339" s="74"/>
      <c r="J339" s="41"/>
    </row>
    <row r="340" spans="1:10">
      <c r="A340" s="85">
        <v>90</v>
      </c>
      <c r="B340" s="69" t="s">
        <v>69</v>
      </c>
      <c r="C340" s="69" t="s">
        <v>70</v>
      </c>
      <c r="D340" s="71"/>
      <c r="E340" s="71" t="s">
        <v>36</v>
      </c>
      <c r="F340" s="72">
        <v>460</v>
      </c>
      <c r="G340" s="73"/>
      <c r="H340" s="74">
        <f t="shared" si="3"/>
        <v>0</v>
      </c>
      <c r="I340" s="74"/>
      <c r="J340" s="41"/>
    </row>
    <row r="341" spans="1:10">
      <c r="A341" s="85">
        <v>91</v>
      </c>
      <c r="B341" s="69" t="s">
        <v>71</v>
      </c>
      <c r="C341" s="69" t="s">
        <v>72</v>
      </c>
      <c r="D341" s="71"/>
      <c r="E341" s="71" t="s">
        <v>58</v>
      </c>
      <c r="F341" s="72">
        <v>230</v>
      </c>
      <c r="G341" s="73"/>
      <c r="H341" s="74">
        <f t="shared" si="3"/>
        <v>0</v>
      </c>
      <c r="I341" s="74"/>
      <c r="J341" s="41"/>
    </row>
    <row r="342" spans="1:10">
      <c r="A342" s="62">
        <v>92</v>
      </c>
      <c r="B342" s="69" t="s">
        <v>73</v>
      </c>
      <c r="C342" s="69" t="s">
        <v>73</v>
      </c>
      <c r="D342" s="71"/>
      <c r="E342" s="71" t="s">
        <v>36</v>
      </c>
      <c r="F342" s="72">
        <v>23</v>
      </c>
      <c r="G342" s="73"/>
      <c r="H342" s="74">
        <f t="shared" si="3"/>
        <v>0</v>
      </c>
      <c r="I342" s="74"/>
      <c r="J342" s="41"/>
    </row>
    <row r="343" spans="1:10" ht="27.6">
      <c r="A343" s="85">
        <v>93</v>
      </c>
      <c r="B343" s="69" t="s">
        <v>74</v>
      </c>
      <c r="C343" s="69" t="s">
        <v>74</v>
      </c>
      <c r="D343" s="71"/>
      <c r="E343" s="71" t="s">
        <v>36</v>
      </c>
      <c r="F343" s="72">
        <v>184</v>
      </c>
      <c r="G343" s="73"/>
      <c r="H343" s="74">
        <f t="shared" si="3"/>
        <v>0</v>
      </c>
      <c r="I343" s="74"/>
      <c r="J343" s="41"/>
    </row>
    <row r="344" spans="1:10" ht="27.6">
      <c r="A344" s="85">
        <v>94</v>
      </c>
      <c r="B344" s="69" t="s">
        <v>75</v>
      </c>
      <c r="C344" s="69" t="s">
        <v>75</v>
      </c>
      <c r="D344" s="71"/>
      <c r="E344" s="71" t="s">
        <v>49</v>
      </c>
      <c r="F344" s="72">
        <v>368</v>
      </c>
      <c r="G344" s="73"/>
      <c r="H344" s="74">
        <f t="shared" si="3"/>
        <v>0</v>
      </c>
      <c r="I344" s="74"/>
      <c r="J344" s="41"/>
    </row>
    <row r="345" spans="1:10">
      <c r="A345" s="62">
        <v>95</v>
      </c>
      <c r="B345" s="69" t="s">
        <v>76</v>
      </c>
      <c r="C345" s="69" t="s">
        <v>76</v>
      </c>
      <c r="D345" s="71"/>
      <c r="E345" s="71" t="s">
        <v>36</v>
      </c>
      <c r="F345" s="72">
        <v>46</v>
      </c>
      <c r="G345" s="73"/>
      <c r="H345" s="74">
        <f t="shared" si="3"/>
        <v>0</v>
      </c>
      <c r="I345" s="74"/>
      <c r="J345" s="41"/>
    </row>
    <row r="346" spans="1:10">
      <c r="A346" s="85">
        <v>96</v>
      </c>
      <c r="B346" s="69" t="s">
        <v>77</v>
      </c>
      <c r="C346" s="69" t="s">
        <v>77</v>
      </c>
      <c r="D346" s="71"/>
      <c r="E346" s="71" t="s">
        <v>36</v>
      </c>
      <c r="F346" s="72">
        <v>46</v>
      </c>
      <c r="G346" s="73"/>
      <c r="H346" s="74">
        <f t="shared" si="3"/>
        <v>0</v>
      </c>
      <c r="I346" s="74"/>
      <c r="J346" s="41"/>
    </row>
    <row r="347" spans="1:10">
      <c r="A347" s="85">
        <v>97</v>
      </c>
      <c r="B347" s="69" t="s">
        <v>78</v>
      </c>
      <c r="C347" s="69" t="s">
        <v>78</v>
      </c>
      <c r="D347" s="71"/>
      <c r="E347" s="71" t="s">
        <v>36</v>
      </c>
      <c r="F347" s="72">
        <v>23</v>
      </c>
      <c r="G347" s="73"/>
      <c r="H347" s="74">
        <f t="shared" si="3"/>
        <v>0</v>
      </c>
      <c r="I347" s="74"/>
      <c r="J347" s="41"/>
    </row>
    <row r="348" spans="1:10" ht="27.6">
      <c r="A348" s="62">
        <v>98</v>
      </c>
      <c r="B348" s="69" t="s">
        <v>79</v>
      </c>
      <c r="C348" s="69" t="s">
        <v>79</v>
      </c>
      <c r="D348" s="71"/>
      <c r="E348" s="71" t="s">
        <v>49</v>
      </c>
      <c r="F348" s="72">
        <v>276</v>
      </c>
      <c r="G348" s="73"/>
      <c r="H348" s="74">
        <f t="shared" si="3"/>
        <v>0</v>
      </c>
      <c r="I348" s="74"/>
      <c r="J348" s="41"/>
    </row>
    <row r="349" spans="1:10" ht="27.6">
      <c r="A349" s="85">
        <v>99</v>
      </c>
      <c r="B349" s="69" t="s">
        <v>80</v>
      </c>
      <c r="C349" s="69" t="s">
        <v>80</v>
      </c>
      <c r="D349" s="71"/>
      <c r="E349" s="71" t="s">
        <v>36</v>
      </c>
      <c r="F349" s="72">
        <v>92</v>
      </c>
      <c r="G349" s="73"/>
      <c r="H349" s="74">
        <f t="shared" si="3"/>
        <v>0</v>
      </c>
      <c r="I349" s="74"/>
      <c r="J349" s="41"/>
    </row>
    <row r="350" spans="1:10" ht="27.6">
      <c r="A350" s="85">
        <v>100</v>
      </c>
      <c r="B350" s="69" t="s">
        <v>81</v>
      </c>
      <c r="C350" s="69" t="s">
        <v>81</v>
      </c>
      <c r="D350" s="71"/>
      <c r="E350" s="71" t="s">
        <v>36</v>
      </c>
      <c r="F350" s="72">
        <v>23</v>
      </c>
      <c r="G350" s="73"/>
      <c r="H350" s="74">
        <f t="shared" si="3"/>
        <v>0</v>
      </c>
      <c r="I350" s="74"/>
      <c r="J350" s="41"/>
    </row>
    <row r="351" spans="1:10" ht="41.45">
      <c r="A351" s="62">
        <v>101</v>
      </c>
      <c r="B351" s="69" t="s">
        <v>82</v>
      </c>
      <c r="C351" s="69" t="s">
        <v>82</v>
      </c>
      <c r="D351" s="71"/>
      <c r="E351" s="71" t="s">
        <v>36</v>
      </c>
      <c r="F351" s="72">
        <v>23</v>
      </c>
      <c r="G351" s="73"/>
      <c r="H351" s="74">
        <f t="shared" si="3"/>
        <v>0</v>
      </c>
      <c r="I351" s="74"/>
      <c r="J351" s="41"/>
    </row>
    <row r="352" spans="1:10">
      <c r="A352" s="85">
        <v>102</v>
      </c>
      <c r="B352" s="69" t="s">
        <v>83</v>
      </c>
      <c r="C352" s="69" t="s">
        <v>83</v>
      </c>
      <c r="D352" s="71"/>
      <c r="E352" s="71" t="s">
        <v>36</v>
      </c>
      <c r="F352" s="72">
        <v>69</v>
      </c>
      <c r="G352" s="73"/>
      <c r="H352" s="74">
        <f t="shared" si="3"/>
        <v>0</v>
      </c>
      <c r="I352" s="74"/>
      <c r="J352" s="41"/>
    </row>
    <row r="353" spans="1:10" ht="27.6">
      <c r="A353" s="85">
        <v>103</v>
      </c>
      <c r="B353" s="69" t="s">
        <v>84</v>
      </c>
      <c r="C353" s="69" t="s">
        <v>84</v>
      </c>
      <c r="D353" s="71"/>
      <c r="E353" s="71" t="s">
        <v>36</v>
      </c>
      <c r="F353" s="72">
        <v>115</v>
      </c>
      <c r="G353" s="73"/>
      <c r="H353" s="74">
        <f t="shared" si="3"/>
        <v>0</v>
      </c>
      <c r="I353" s="74"/>
      <c r="J353" s="41"/>
    </row>
    <row r="354" spans="1:10" ht="27.6">
      <c r="A354" s="62">
        <v>104</v>
      </c>
      <c r="B354" s="69" t="s">
        <v>85</v>
      </c>
      <c r="C354" s="69" t="s">
        <v>85</v>
      </c>
      <c r="D354" s="71"/>
      <c r="E354" s="71" t="s">
        <v>36</v>
      </c>
      <c r="F354" s="72">
        <v>23</v>
      </c>
      <c r="G354" s="73"/>
      <c r="H354" s="74">
        <f t="shared" si="3"/>
        <v>0</v>
      </c>
      <c r="I354" s="74"/>
      <c r="J354" s="41"/>
    </row>
    <row r="355" spans="1:10" ht="41.45">
      <c r="A355" s="85">
        <v>105</v>
      </c>
      <c r="B355" s="69" t="s">
        <v>86</v>
      </c>
      <c r="C355" s="69" t="s">
        <v>87</v>
      </c>
      <c r="D355" s="71"/>
      <c r="E355" s="71" t="s">
        <v>49</v>
      </c>
      <c r="F355" s="72">
        <v>4600</v>
      </c>
      <c r="G355" s="73"/>
      <c r="H355" s="74">
        <f t="shared" si="3"/>
        <v>0</v>
      </c>
      <c r="I355" s="74"/>
      <c r="J355" s="41"/>
    </row>
    <row r="356" spans="1:10" ht="41.45">
      <c r="A356" s="85">
        <v>106</v>
      </c>
      <c r="B356" s="69" t="s">
        <v>86</v>
      </c>
      <c r="C356" s="69" t="s">
        <v>88</v>
      </c>
      <c r="D356" s="71"/>
      <c r="E356" s="71" t="s">
        <v>49</v>
      </c>
      <c r="F356" s="72">
        <v>575</v>
      </c>
      <c r="G356" s="73"/>
      <c r="H356" s="74">
        <f t="shared" si="3"/>
        <v>0</v>
      </c>
      <c r="I356" s="74"/>
      <c r="J356" s="41"/>
    </row>
    <row r="357" spans="1:10" ht="41.45">
      <c r="A357" s="62">
        <v>107</v>
      </c>
      <c r="B357" s="69" t="s">
        <v>86</v>
      </c>
      <c r="C357" s="69" t="s">
        <v>97</v>
      </c>
      <c r="D357" s="71"/>
      <c r="E357" s="71" t="s">
        <v>49</v>
      </c>
      <c r="F357" s="72">
        <v>460</v>
      </c>
      <c r="G357" s="73"/>
      <c r="H357" s="74">
        <f t="shared" si="3"/>
        <v>0</v>
      </c>
      <c r="I357" s="74"/>
      <c r="J357" s="41"/>
    </row>
    <row r="358" spans="1:10" ht="160.5" customHeight="1">
      <c r="A358" s="85">
        <v>108</v>
      </c>
      <c r="B358" s="69" t="s">
        <v>86</v>
      </c>
      <c r="C358" s="69" t="s">
        <v>104</v>
      </c>
      <c r="D358" s="71"/>
      <c r="E358" s="71" t="s">
        <v>49</v>
      </c>
      <c r="F358" s="77">
        <v>230</v>
      </c>
      <c r="G358" s="73"/>
      <c r="H358" s="74">
        <f t="shared" si="3"/>
        <v>0</v>
      </c>
      <c r="I358" s="74"/>
      <c r="J358" s="41"/>
    </row>
    <row r="359" spans="1:10" ht="27.6">
      <c r="A359" s="85">
        <v>109</v>
      </c>
      <c r="B359" s="69" t="s">
        <v>90</v>
      </c>
      <c r="C359" s="69" t="s">
        <v>91</v>
      </c>
      <c r="D359" s="71"/>
      <c r="E359" s="71" t="s">
        <v>92</v>
      </c>
      <c r="F359" s="72">
        <v>23</v>
      </c>
      <c r="G359" s="73"/>
      <c r="H359" s="74">
        <f t="shared" si="3"/>
        <v>0</v>
      </c>
      <c r="I359" s="74"/>
      <c r="J359" s="41"/>
    </row>
    <row r="360" spans="1:10">
      <c r="A360" s="104" t="s">
        <v>115</v>
      </c>
      <c r="B360" s="105"/>
      <c r="C360" s="105"/>
      <c r="D360" s="105"/>
      <c r="E360" s="105"/>
      <c r="F360" s="105"/>
      <c r="G360" s="106"/>
      <c r="H360" s="86">
        <f>SUM(H248:H359)</f>
        <v>0</v>
      </c>
      <c r="I360" s="86"/>
      <c r="J360" s="41"/>
    </row>
    <row r="361" spans="1:10">
      <c r="A361" s="98" t="s">
        <v>116</v>
      </c>
      <c r="B361" s="99"/>
      <c r="C361" s="99"/>
      <c r="D361" s="99"/>
      <c r="E361" s="99"/>
      <c r="F361" s="99"/>
      <c r="G361" s="59"/>
      <c r="H361" s="60"/>
      <c r="I361" s="61"/>
      <c r="J361" s="41"/>
    </row>
    <row r="362" spans="1:10" ht="75.75">
      <c r="A362" s="85">
        <v>1</v>
      </c>
      <c r="B362" s="63" t="s">
        <v>23</v>
      </c>
      <c r="C362" s="63" t="s">
        <v>24</v>
      </c>
      <c r="D362" s="64" t="s">
        <v>117</v>
      </c>
      <c r="E362" s="65" t="s">
        <v>26</v>
      </c>
      <c r="F362" s="66">
        <f>F363+F364</f>
        <v>23</v>
      </c>
      <c r="G362" s="67"/>
      <c r="H362" s="68">
        <f t="shared" ref="H362:H436" si="4">G362*F362</f>
        <v>0</v>
      </c>
      <c r="I362" s="68"/>
      <c r="J362" s="41"/>
    </row>
    <row r="363" spans="1:10" ht="30">
      <c r="A363" s="85">
        <v>2</v>
      </c>
      <c r="B363" s="69" t="str">
        <f>$B$22</f>
        <v>Робочий проєкт</v>
      </c>
      <c r="C363" s="69" t="s">
        <v>28</v>
      </c>
      <c r="D363" s="70" t="s">
        <v>118</v>
      </c>
      <c r="E363" s="71" t="s">
        <v>30</v>
      </c>
      <c r="F363" s="72">
        <v>10</v>
      </c>
      <c r="G363" s="73"/>
      <c r="H363" s="74">
        <f t="shared" si="4"/>
        <v>0</v>
      </c>
      <c r="I363" s="74"/>
      <c r="J363" s="41"/>
    </row>
    <row r="364" spans="1:10" ht="30">
      <c r="A364" s="85">
        <v>3</v>
      </c>
      <c r="B364" s="69" t="str">
        <f>$B$22</f>
        <v>Робочий проєкт</v>
      </c>
      <c r="C364" s="69" t="s">
        <v>28</v>
      </c>
      <c r="D364" s="70" t="s">
        <v>119</v>
      </c>
      <c r="E364" s="71" t="s">
        <v>30</v>
      </c>
      <c r="F364" s="72">
        <v>13</v>
      </c>
      <c r="G364" s="73"/>
      <c r="H364" s="74">
        <f t="shared" si="4"/>
        <v>0</v>
      </c>
      <c r="I364" s="74"/>
      <c r="J364" s="41"/>
    </row>
    <row r="365" spans="1:10">
      <c r="A365" s="94" t="s">
        <v>33</v>
      </c>
      <c r="B365" s="95"/>
      <c r="C365" s="95"/>
      <c r="D365" s="95"/>
      <c r="E365" s="95"/>
      <c r="F365" s="95"/>
      <c r="G365" s="80"/>
      <c r="H365" s="81"/>
      <c r="I365" s="82"/>
      <c r="J365" s="41"/>
    </row>
    <row r="366" spans="1:10" ht="41.45">
      <c r="A366" s="62">
        <v>7</v>
      </c>
      <c r="B366" s="63" t="s">
        <v>34</v>
      </c>
      <c r="C366" s="63" t="s">
        <v>35</v>
      </c>
      <c r="D366" s="65"/>
      <c r="E366" s="65" t="s">
        <v>36</v>
      </c>
      <c r="F366" s="72">
        <v>9</v>
      </c>
      <c r="G366" s="67"/>
      <c r="H366" s="68">
        <f t="shared" si="4"/>
        <v>0</v>
      </c>
      <c r="I366" s="68"/>
      <c r="J366" s="41"/>
    </row>
    <row r="367" spans="1:10" ht="41.45">
      <c r="A367" s="62">
        <v>8</v>
      </c>
      <c r="B367" s="69" t="s">
        <v>37</v>
      </c>
      <c r="C367" s="69" t="s">
        <v>38</v>
      </c>
      <c r="D367" s="71"/>
      <c r="E367" s="71" t="s">
        <v>36</v>
      </c>
      <c r="F367" s="72">
        <f>F366</f>
        <v>9</v>
      </c>
      <c r="G367" s="73"/>
      <c r="H367" s="74">
        <f t="shared" si="4"/>
        <v>0</v>
      </c>
      <c r="I367" s="74"/>
      <c r="J367" s="41"/>
    </row>
    <row r="368" spans="1:10" ht="27.6">
      <c r="A368" s="62">
        <v>9</v>
      </c>
      <c r="B368" s="69" t="s">
        <v>39</v>
      </c>
      <c r="C368" s="69" t="s">
        <v>40</v>
      </c>
      <c r="D368" s="71"/>
      <c r="E368" s="71" t="s">
        <v>36</v>
      </c>
      <c r="F368" s="72">
        <f>F366*26</f>
        <v>234</v>
      </c>
      <c r="G368" s="73"/>
      <c r="H368" s="74">
        <f t="shared" si="4"/>
        <v>0</v>
      </c>
      <c r="I368" s="74"/>
      <c r="J368" s="41"/>
    </row>
    <row r="369" spans="1:10" ht="96.6">
      <c r="A369" s="62">
        <v>10</v>
      </c>
      <c r="B369" s="69" t="s">
        <v>41</v>
      </c>
      <c r="C369" s="69" t="s">
        <v>42</v>
      </c>
      <c r="D369" s="71"/>
      <c r="E369" s="71" t="s">
        <v>36</v>
      </c>
      <c r="F369" s="72">
        <f>F366</f>
        <v>9</v>
      </c>
      <c r="G369" s="73"/>
      <c r="H369" s="74">
        <f t="shared" si="4"/>
        <v>0</v>
      </c>
      <c r="I369" s="74"/>
      <c r="J369" s="41"/>
    </row>
    <row r="370" spans="1:10">
      <c r="A370" s="62">
        <v>11</v>
      </c>
      <c r="B370" s="69" t="s">
        <v>43</v>
      </c>
      <c r="C370" s="69" t="s">
        <v>44</v>
      </c>
      <c r="D370" s="71"/>
      <c r="E370" s="71" t="s">
        <v>36</v>
      </c>
      <c r="F370" s="72">
        <f>F366*2</f>
        <v>18</v>
      </c>
      <c r="G370" s="73"/>
      <c r="H370" s="74">
        <f t="shared" si="4"/>
        <v>0</v>
      </c>
      <c r="I370" s="74"/>
      <c r="J370" s="41"/>
    </row>
    <row r="371" spans="1:10">
      <c r="A371" s="62">
        <v>12</v>
      </c>
      <c r="B371" s="69" t="s">
        <v>45</v>
      </c>
      <c r="C371" s="69" t="s">
        <v>46</v>
      </c>
      <c r="D371" s="71"/>
      <c r="E371" s="71" t="s">
        <v>36</v>
      </c>
      <c r="F371" s="72">
        <f>F366</f>
        <v>9</v>
      </c>
      <c r="G371" s="73"/>
      <c r="H371" s="74">
        <f t="shared" si="4"/>
        <v>0</v>
      </c>
      <c r="I371" s="74"/>
      <c r="J371" s="41"/>
    </row>
    <row r="372" spans="1:10" ht="27.6">
      <c r="A372" s="62">
        <v>13</v>
      </c>
      <c r="B372" s="69" t="s">
        <v>47</v>
      </c>
      <c r="C372" s="69" t="s">
        <v>48</v>
      </c>
      <c r="D372" s="71"/>
      <c r="E372" s="71" t="s">
        <v>49</v>
      </c>
      <c r="F372" s="72">
        <f>F369*200</f>
        <v>1800</v>
      </c>
      <c r="G372" s="73"/>
      <c r="H372" s="74">
        <f t="shared" si="4"/>
        <v>0</v>
      </c>
      <c r="I372" s="74"/>
      <c r="J372" s="41"/>
    </row>
    <row r="373" spans="1:10">
      <c r="A373" s="62">
        <v>14</v>
      </c>
      <c r="B373" s="69" t="s">
        <v>50</v>
      </c>
      <c r="C373" s="69" t="s">
        <v>51</v>
      </c>
      <c r="D373" s="71"/>
      <c r="E373" s="71" t="s">
        <v>36</v>
      </c>
      <c r="F373" s="72">
        <f>F369*6</f>
        <v>54</v>
      </c>
      <c r="G373" s="73"/>
      <c r="H373" s="74">
        <f t="shared" si="4"/>
        <v>0</v>
      </c>
      <c r="I373" s="74"/>
      <c r="J373" s="41"/>
    </row>
    <row r="374" spans="1:10">
      <c r="A374" s="62">
        <v>15</v>
      </c>
      <c r="B374" s="69" t="s">
        <v>52</v>
      </c>
      <c r="C374" s="69" t="s">
        <v>53</v>
      </c>
      <c r="D374" s="71"/>
      <c r="E374" s="71" t="s">
        <v>49</v>
      </c>
      <c r="F374" s="72">
        <f>F369*20</f>
        <v>180</v>
      </c>
      <c r="G374" s="73"/>
      <c r="H374" s="74">
        <f t="shared" si="4"/>
        <v>0</v>
      </c>
      <c r="I374" s="74"/>
      <c r="J374" s="41"/>
    </row>
    <row r="375" spans="1:10">
      <c r="A375" s="62">
        <v>16</v>
      </c>
      <c r="B375" s="69" t="s">
        <v>54</v>
      </c>
      <c r="C375" s="69" t="s">
        <v>55</v>
      </c>
      <c r="D375" s="71"/>
      <c r="E375" s="71" t="s">
        <v>49</v>
      </c>
      <c r="F375" s="72">
        <f>F369*25</f>
        <v>225</v>
      </c>
      <c r="G375" s="73"/>
      <c r="H375" s="74">
        <f t="shared" si="4"/>
        <v>0</v>
      </c>
      <c r="I375" s="74"/>
      <c r="J375" s="41"/>
    </row>
    <row r="376" spans="1:10">
      <c r="A376" s="62">
        <v>17</v>
      </c>
      <c r="B376" s="69" t="s">
        <v>56</v>
      </c>
      <c r="C376" s="69" t="s">
        <v>57</v>
      </c>
      <c r="D376" s="71"/>
      <c r="E376" s="71" t="s">
        <v>58</v>
      </c>
      <c r="F376" s="72">
        <f>F369*100</f>
        <v>900</v>
      </c>
      <c r="G376" s="73"/>
      <c r="H376" s="74">
        <f t="shared" si="4"/>
        <v>0</v>
      </c>
      <c r="I376" s="74"/>
      <c r="J376" s="41"/>
    </row>
    <row r="377" spans="1:10">
      <c r="A377" s="62">
        <v>18</v>
      </c>
      <c r="B377" s="69" t="s">
        <v>59</v>
      </c>
      <c r="C377" s="69" t="s">
        <v>60</v>
      </c>
      <c r="D377" s="71"/>
      <c r="E377" s="71" t="s">
        <v>36</v>
      </c>
      <c r="F377" s="72">
        <f>F369</f>
        <v>9</v>
      </c>
      <c r="G377" s="73"/>
      <c r="H377" s="74">
        <f t="shared" si="4"/>
        <v>0</v>
      </c>
      <c r="I377" s="74"/>
      <c r="J377" s="41"/>
    </row>
    <row r="378" spans="1:10">
      <c r="A378" s="62">
        <v>19</v>
      </c>
      <c r="B378" s="69" t="s">
        <v>61</v>
      </c>
      <c r="C378" s="69" t="s">
        <v>62</v>
      </c>
      <c r="D378" s="71"/>
      <c r="E378" s="71" t="s">
        <v>36</v>
      </c>
      <c r="F378" s="72">
        <f>F371*2</f>
        <v>18</v>
      </c>
      <c r="G378" s="73"/>
      <c r="H378" s="74">
        <f t="shared" si="4"/>
        <v>0</v>
      </c>
      <c r="I378" s="74"/>
      <c r="J378" s="41"/>
    </row>
    <row r="379" spans="1:10">
      <c r="A379" s="62">
        <v>20</v>
      </c>
      <c r="B379" s="69" t="s">
        <v>63</v>
      </c>
      <c r="C379" s="69" t="s">
        <v>64</v>
      </c>
      <c r="D379" s="71"/>
      <c r="E379" s="71" t="s">
        <v>36</v>
      </c>
      <c r="F379" s="72">
        <f>F377*4</f>
        <v>36</v>
      </c>
      <c r="G379" s="73"/>
      <c r="H379" s="74">
        <f t="shared" si="4"/>
        <v>0</v>
      </c>
      <c r="I379" s="74"/>
      <c r="J379" s="41"/>
    </row>
    <row r="380" spans="1:10">
      <c r="A380" s="62">
        <v>21</v>
      </c>
      <c r="B380" s="69" t="s">
        <v>65</v>
      </c>
      <c r="C380" s="69" t="s">
        <v>66</v>
      </c>
      <c r="D380" s="71"/>
      <c r="E380" s="71" t="s">
        <v>36</v>
      </c>
      <c r="F380" s="72">
        <f>F378</f>
        <v>18</v>
      </c>
      <c r="G380" s="73"/>
      <c r="H380" s="74">
        <f t="shared" si="4"/>
        <v>0</v>
      </c>
      <c r="I380" s="74"/>
      <c r="J380" s="41"/>
    </row>
    <row r="381" spans="1:10">
      <c r="A381" s="62">
        <v>22</v>
      </c>
      <c r="B381" s="69" t="s">
        <v>67</v>
      </c>
      <c r="C381" s="69" t="s">
        <v>68</v>
      </c>
      <c r="D381" s="71"/>
      <c r="E381" s="71" t="s">
        <v>36</v>
      </c>
      <c r="F381" s="72">
        <f>F380</f>
        <v>18</v>
      </c>
      <c r="G381" s="73"/>
      <c r="H381" s="74">
        <f t="shared" si="4"/>
        <v>0</v>
      </c>
      <c r="I381" s="74"/>
      <c r="J381" s="41"/>
    </row>
    <row r="382" spans="1:10">
      <c r="A382" s="62">
        <v>23</v>
      </c>
      <c r="B382" s="69" t="s">
        <v>69</v>
      </c>
      <c r="C382" s="69" t="s">
        <v>70</v>
      </c>
      <c r="D382" s="71"/>
      <c r="E382" s="71" t="s">
        <v>36</v>
      </c>
      <c r="F382" s="72">
        <f>F369*20</f>
        <v>180</v>
      </c>
      <c r="G382" s="73"/>
      <c r="H382" s="74">
        <f t="shared" si="4"/>
        <v>0</v>
      </c>
      <c r="I382" s="74"/>
      <c r="J382" s="41"/>
    </row>
    <row r="383" spans="1:10">
      <c r="A383" s="62">
        <v>24</v>
      </c>
      <c r="B383" s="69" t="s">
        <v>71</v>
      </c>
      <c r="C383" s="69" t="s">
        <v>72</v>
      </c>
      <c r="D383" s="71"/>
      <c r="E383" s="71" t="s">
        <v>58</v>
      </c>
      <c r="F383" s="72">
        <f>F369*10</f>
        <v>90</v>
      </c>
      <c r="G383" s="73"/>
      <c r="H383" s="74">
        <f t="shared" si="4"/>
        <v>0</v>
      </c>
      <c r="I383" s="74"/>
      <c r="J383" s="41"/>
    </row>
    <row r="384" spans="1:10">
      <c r="A384" s="62">
        <v>25</v>
      </c>
      <c r="B384" s="69" t="s">
        <v>73</v>
      </c>
      <c r="C384" s="69" t="s">
        <v>73</v>
      </c>
      <c r="D384" s="71"/>
      <c r="E384" s="71" t="s">
        <v>36</v>
      </c>
      <c r="F384" s="72">
        <f>F369</f>
        <v>9</v>
      </c>
      <c r="G384" s="73"/>
      <c r="H384" s="74">
        <f t="shared" si="4"/>
        <v>0</v>
      </c>
      <c r="I384" s="74"/>
      <c r="J384" s="41"/>
    </row>
    <row r="385" spans="1:10" ht="27.6">
      <c r="A385" s="62">
        <v>26</v>
      </c>
      <c r="B385" s="69" t="s">
        <v>74</v>
      </c>
      <c r="C385" s="69" t="s">
        <v>74</v>
      </c>
      <c r="D385" s="71"/>
      <c r="E385" s="71" t="s">
        <v>36</v>
      </c>
      <c r="F385" s="72">
        <f>F370*4</f>
        <v>72</v>
      </c>
      <c r="G385" s="73"/>
      <c r="H385" s="74">
        <f t="shared" si="4"/>
        <v>0</v>
      </c>
      <c r="I385" s="74"/>
      <c r="J385" s="41"/>
    </row>
    <row r="386" spans="1:10" ht="27.6">
      <c r="A386" s="62">
        <v>27</v>
      </c>
      <c r="B386" s="69" t="s">
        <v>75</v>
      </c>
      <c r="C386" s="69" t="s">
        <v>75</v>
      </c>
      <c r="D386" s="71"/>
      <c r="E386" s="71" t="s">
        <v>49</v>
      </c>
      <c r="F386" s="72">
        <f>F369*16</f>
        <v>144</v>
      </c>
      <c r="G386" s="73"/>
      <c r="H386" s="74">
        <f t="shared" si="4"/>
        <v>0</v>
      </c>
      <c r="I386" s="74"/>
      <c r="J386" s="41"/>
    </row>
    <row r="387" spans="1:10">
      <c r="A387" s="62">
        <v>28</v>
      </c>
      <c r="B387" s="69" t="s">
        <v>76</v>
      </c>
      <c r="C387" s="69" t="s">
        <v>76</v>
      </c>
      <c r="D387" s="71"/>
      <c r="E387" s="71" t="s">
        <v>36</v>
      </c>
      <c r="F387" s="72">
        <f>F369*2</f>
        <v>18</v>
      </c>
      <c r="G387" s="73"/>
      <c r="H387" s="74">
        <f t="shared" si="4"/>
        <v>0</v>
      </c>
      <c r="I387" s="74"/>
      <c r="J387" s="41"/>
    </row>
    <row r="388" spans="1:10">
      <c r="A388" s="62">
        <v>29</v>
      </c>
      <c r="B388" s="69" t="s">
        <v>77</v>
      </c>
      <c r="C388" s="69" t="s">
        <v>77</v>
      </c>
      <c r="D388" s="71"/>
      <c r="E388" s="71" t="s">
        <v>36</v>
      </c>
      <c r="F388" s="72">
        <f>F369*2</f>
        <v>18</v>
      </c>
      <c r="G388" s="73"/>
      <c r="H388" s="74">
        <f t="shared" si="4"/>
        <v>0</v>
      </c>
      <c r="I388" s="74"/>
      <c r="J388" s="41"/>
    </row>
    <row r="389" spans="1:10">
      <c r="A389" s="62">
        <v>30</v>
      </c>
      <c r="B389" s="69" t="s">
        <v>78</v>
      </c>
      <c r="C389" s="69" t="s">
        <v>78</v>
      </c>
      <c r="D389" s="71"/>
      <c r="E389" s="71" t="s">
        <v>36</v>
      </c>
      <c r="F389" s="72">
        <f>F369</f>
        <v>9</v>
      </c>
      <c r="G389" s="73"/>
      <c r="H389" s="74">
        <f t="shared" si="4"/>
        <v>0</v>
      </c>
      <c r="I389" s="74"/>
      <c r="J389" s="41"/>
    </row>
    <row r="390" spans="1:10" ht="27.6">
      <c r="A390" s="62">
        <v>31</v>
      </c>
      <c r="B390" s="69" t="s">
        <v>79</v>
      </c>
      <c r="C390" s="69" t="s">
        <v>79</v>
      </c>
      <c r="D390" s="71"/>
      <c r="E390" s="71" t="s">
        <v>49</v>
      </c>
      <c r="F390" s="72">
        <f>F369*12</f>
        <v>108</v>
      </c>
      <c r="G390" s="73"/>
      <c r="H390" s="74">
        <f t="shared" si="4"/>
        <v>0</v>
      </c>
      <c r="I390" s="74"/>
      <c r="J390" s="41"/>
    </row>
    <row r="391" spans="1:10" ht="27.6">
      <c r="A391" s="62">
        <v>32</v>
      </c>
      <c r="B391" s="69" t="s">
        <v>80</v>
      </c>
      <c r="C391" s="69" t="s">
        <v>80</v>
      </c>
      <c r="D391" s="71"/>
      <c r="E391" s="71" t="s">
        <v>36</v>
      </c>
      <c r="F391" s="72">
        <f>F369*4</f>
        <v>36</v>
      </c>
      <c r="G391" s="73"/>
      <c r="H391" s="74">
        <f t="shared" si="4"/>
        <v>0</v>
      </c>
      <c r="I391" s="74"/>
      <c r="J391" s="41"/>
    </row>
    <row r="392" spans="1:10" ht="27.6">
      <c r="A392" s="62">
        <v>33</v>
      </c>
      <c r="B392" s="69" t="s">
        <v>81</v>
      </c>
      <c r="C392" s="69" t="s">
        <v>81</v>
      </c>
      <c r="D392" s="71"/>
      <c r="E392" s="71" t="s">
        <v>36</v>
      </c>
      <c r="F392" s="72">
        <f>F369</f>
        <v>9</v>
      </c>
      <c r="G392" s="73"/>
      <c r="H392" s="74">
        <f t="shared" si="4"/>
        <v>0</v>
      </c>
      <c r="I392" s="74"/>
      <c r="J392" s="41"/>
    </row>
    <row r="393" spans="1:10" ht="41.45">
      <c r="A393" s="62">
        <v>34</v>
      </c>
      <c r="B393" s="69" t="s">
        <v>82</v>
      </c>
      <c r="C393" s="69" t="s">
        <v>82</v>
      </c>
      <c r="D393" s="71"/>
      <c r="E393" s="71" t="s">
        <v>36</v>
      </c>
      <c r="F393" s="72">
        <f>F369</f>
        <v>9</v>
      </c>
      <c r="G393" s="73"/>
      <c r="H393" s="74">
        <f t="shared" si="4"/>
        <v>0</v>
      </c>
      <c r="I393" s="74"/>
      <c r="J393" s="41"/>
    </row>
    <row r="394" spans="1:10">
      <c r="A394" s="62">
        <v>35</v>
      </c>
      <c r="B394" s="69" t="s">
        <v>83</v>
      </c>
      <c r="C394" s="69" t="s">
        <v>83</v>
      </c>
      <c r="D394" s="71"/>
      <c r="E394" s="71" t="s">
        <v>36</v>
      </c>
      <c r="F394" s="72">
        <f>F369*3</f>
        <v>27</v>
      </c>
      <c r="G394" s="73"/>
      <c r="H394" s="74">
        <f t="shared" si="4"/>
        <v>0</v>
      </c>
      <c r="I394" s="74"/>
      <c r="J394" s="41"/>
    </row>
    <row r="395" spans="1:10" ht="27.6">
      <c r="A395" s="62">
        <v>36</v>
      </c>
      <c r="B395" s="69" t="s">
        <v>84</v>
      </c>
      <c r="C395" s="69" t="s">
        <v>84</v>
      </c>
      <c r="D395" s="71"/>
      <c r="E395" s="71" t="s">
        <v>36</v>
      </c>
      <c r="F395" s="72">
        <f>F369*5</f>
        <v>45</v>
      </c>
      <c r="G395" s="73"/>
      <c r="H395" s="74">
        <f t="shared" si="4"/>
        <v>0</v>
      </c>
      <c r="I395" s="74"/>
      <c r="J395" s="41"/>
    </row>
    <row r="396" spans="1:10" ht="27.6">
      <c r="A396" s="62">
        <v>37</v>
      </c>
      <c r="B396" s="69" t="s">
        <v>85</v>
      </c>
      <c r="C396" s="69" t="s">
        <v>85</v>
      </c>
      <c r="D396" s="71"/>
      <c r="E396" s="71" t="s">
        <v>36</v>
      </c>
      <c r="F396" s="72">
        <f>F369</f>
        <v>9</v>
      </c>
      <c r="G396" s="73"/>
      <c r="H396" s="74">
        <f t="shared" si="4"/>
        <v>0</v>
      </c>
      <c r="I396" s="74"/>
      <c r="J396" s="41"/>
    </row>
    <row r="397" spans="1:10" ht="41.45">
      <c r="A397" s="62">
        <v>38</v>
      </c>
      <c r="B397" s="69" t="s">
        <v>86</v>
      </c>
      <c r="C397" s="69" t="s">
        <v>87</v>
      </c>
      <c r="D397" s="71"/>
      <c r="E397" s="71" t="s">
        <v>49</v>
      </c>
      <c r="F397" s="72">
        <f>F372</f>
        <v>1800</v>
      </c>
      <c r="G397" s="73"/>
      <c r="H397" s="74">
        <f t="shared" si="4"/>
        <v>0</v>
      </c>
      <c r="I397" s="74"/>
      <c r="J397" s="41"/>
    </row>
    <row r="398" spans="1:10" ht="41.45">
      <c r="A398" s="62">
        <v>39</v>
      </c>
      <c r="B398" s="69" t="s">
        <v>86</v>
      </c>
      <c r="C398" s="69" t="s">
        <v>88</v>
      </c>
      <c r="D398" s="71"/>
      <c r="E398" s="71" t="s">
        <v>49</v>
      </c>
      <c r="F398" s="72">
        <f>F375</f>
        <v>225</v>
      </c>
      <c r="G398" s="73"/>
      <c r="H398" s="74">
        <f t="shared" si="4"/>
        <v>0</v>
      </c>
      <c r="I398" s="74"/>
      <c r="J398" s="41"/>
    </row>
    <row r="399" spans="1:10" ht="41.45">
      <c r="A399" s="62">
        <v>40</v>
      </c>
      <c r="B399" s="69" t="s">
        <v>86</v>
      </c>
      <c r="C399" s="69" t="s">
        <v>89</v>
      </c>
      <c r="D399" s="71"/>
      <c r="E399" s="71" t="s">
        <v>49</v>
      </c>
      <c r="F399" s="72">
        <f>F374</f>
        <v>180</v>
      </c>
      <c r="G399" s="73"/>
      <c r="H399" s="74">
        <f t="shared" si="4"/>
        <v>0</v>
      </c>
      <c r="I399" s="74"/>
      <c r="J399" s="41"/>
    </row>
    <row r="400" spans="1:10" ht="27.6">
      <c r="A400" s="85">
        <v>41</v>
      </c>
      <c r="B400" s="75" t="s">
        <v>90</v>
      </c>
      <c r="C400" s="75" t="s">
        <v>91</v>
      </c>
      <c r="D400" s="76"/>
      <c r="E400" s="76" t="s">
        <v>92</v>
      </c>
      <c r="F400" s="77">
        <f>F369</f>
        <v>9</v>
      </c>
      <c r="G400" s="78"/>
      <c r="H400" s="79">
        <f t="shared" si="4"/>
        <v>0</v>
      </c>
      <c r="I400" s="79"/>
      <c r="J400" s="41"/>
    </row>
    <row r="401" spans="1:10">
      <c r="A401" s="94" t="s">
        <v>93</v>
      </c>
      <c r="B401" s="95"/>
      <c r="C401" s="95"/>
      <c r="D401" s="95"/>
      <c r="E401" s="95"/>
      <c r="F401" s="95"/>
      <c r="G401" s="80"/>
      <c r="H401" s="81"/>
      <c r="I401" s="82"/>
      <c r="J401" s="41"/>
    </row>
    <row r="402" spans="1:10" ht="41.45">
      <c r="A402" s="62">
        <v>42</v>
      </c>
      <c r="B402" s="63" t="s">
        <v>34</v>
      </c>
      <c r="C402" s="63" t="s">
        <v>94</v>
      </c>
      <c r="D402" s="65"/>
      <c r="E402" s="65" t="s">
        <v>36</v>
      </c>
      <c r="F402" s="72">
        <v>9</v>
      </c>
      <c r="G402" s="67"/>
      <c r="H402" s="68">
        <f t="shared" si="4"/>
        <v>0</v>
      </c>
      <c r="I402" s="68"/>
      <c r="J402" s="41"/>
    </row>
    <row r="403" spans="1:10" ht="41.45">
      <c r="A403" s="85">
        <v>43</v>
      </c>
      <c r="B403" s="69" t="s">
        <v>37</v>
      </c>
      <c r="C403" s="69" t="s">
        <v>95</v>
      </c>
      <c r="D403" s="71"/>
      <c r="E403" s="71" t="s">
        <v>36</v>
      </c>
      <c r="F403" s="72">
        <f>F402</f>
        <v>9</v>
      </c>
      <c r="G403" s="73"/>
      <c r="H403" s="74">
        <f t="shared" si="4"/>
        <v>0</v>
      </c>
      <c r="I403" s="74"/>
      <c r="J403" s="41"/>
    </row>
    <row r="404" spans="1:10" ht="27.6">
      <c r="A404" s="85">
        <v>44</v>
      </c>
      <c r="B404" s="69" t="s">
        <v>39</v>
      </c>
      <c r="C404" s="69" t="s">
        <v>96</v>
      </c>
      <c r="D404" s="71"/>
      <c r="E404" s="71" t="s">
        <v>36</v>
      </c>
      <c r="F404" s="72">
        <f>F402*26</f>
        <v>234</v>
      </c>
      <c r="G404" s="73"/>
      <c r="H404" s="74">
        <f t="shared" si="4"/>
        <v>0</v>
      </c>
      <c r="I404" s="74"/>
      <c r="J404" s="41"/>
    </row>
    <row r="405" spans="1:10" ht="106.5">
      <c r="A405" s="62">
        <v>45</v>
      </c>
      <c r="B405" s="69" t="s">
        <v>41</v>
      </c>
      <c r="C405" s="69" t="s">
        <v>42</v>
      </c>
      <c r="D405" s="71"/>
      <c r="E405" s="71" t="s">
        <v>36</v>
      </c>
      <c r="F405" s="72">
        <f>F402</f>
        <v>9</v>
      </c>
      <c r="G405" s="73"/>
      <c r="H405" s="74">
        <f t="shared" si="4"/>
        <v>0</v>
      </c>
      <c r="I405" s="74"/>
      <c r="J405" s="41"/>
    </row>
    <row r="406" spans="1:10">
      <c r="A406" s="85">
        <v>46</v>
      </c>
      <c r="B406" s="69" t="s">
        <v>43</v>
      </c>
      <c r="C406" s="69" t="s">
        <v>44</v>
      </c>
      <c r="D406" s="71"/>
      <c r="E406" s="71" t="s">
        <v>36</v>
      </c>
      <c r="F406" s="72">
        <f>F402*2</f>
        <v>18</v>
      </c>
      <c r="G406" s="73"/>
      <c r="H406" s="74">
        <f t="shared" si="4"/>
        <v>0</v>
      </c>
      <c r="I406" s="74"/>
      <c r="J406" s="41"/>
    </row>
    <row r="407" spans="1:10">
      <c r="A407" s="85">
        <v>47</v>
      </c>
      <c r="B407" s="69" t="s">
        <v>45</v>
      </c>
      <c r="C407" s="69" t="s">
        <v>46</v>
      </c>
      <c r="D407" s="71"/>
      <c r="E407" s="71" t="s">
        <v>36</v>
      </c>
      <c r="F407" s="72">
        <f>F402</f>
        <v>9</v>
      </c>
      <c r="G407" s="73"/>
      <c r="H407" s="74">
        <f t="shared" si="4"/>
        <v>0</v>
      </c>
      <c r="I407" s="74"/>
      <c r="J407" s="41"/>
    </row>
    <row r="408" spans="1:10" ht="27.6">
      <c r="A408" s="62">
        <v>48</v>
      </c>
      <c r="B408" s="69" t="s">
        <v>47</v>
      </c>
      <c r="C408" s="69" t="s">
        <v>48</v>
      </c>
      <c r="D408" s="71"/>
      <c r="E408" s="71" t="s">
        <v>49</v>
      </c>
      <c r="F408" s="72">
        <f>F405*200</f>
        <v>1800</v>
      </c>
      <c r="G408" s="73"/>
      <c r="H408" s="74">
        <f t="shared" si="4"/>
        <v>0</v>
      </c>
      <c r="I408" s="74"/>
      <c r="J408" s="41"/>
    </row>
    <row r="409" spans="1:10">
      <c r="A409" s="85">
        <v>49</v>
      </c>
      <c r="B409" s="69" t="s">
        <v>50</v>
      </c>
      <c r="C409" s="69" t="s">
        <v>51</v>
      </c>
      <c r="D409" s="71"/>
      <c r="E409" s="71" t="s">
        <v>36</v>
      </c>
      <c r="F409" s="72">
        <f>F405*6</f>
        <v>54</v>
      </c>
      <c r="G409" s="73"/>
      <c r="H409" s="74">
        <f t="shared" si="4"/>
        <v>0</v>
      </c>
      <c r="I409" s="74"/>
      <c r="J409" s="41"/>
    </row>
    <row r="410" spans="1:10">
      <c r="A410" s="85">
        <v>50</v>
      </c>
      <c r="B410" s="69" t="s">
        <v>52</v>
      </c>
      <c r="C410" s="69" t="s">
        <v>53</v>
      </c>
      <c r="D410" s="71"/>
      <c r="E410" s="71" t="s">
        <v>49</v>
      </c>
      <c r="F410" s="72">
        <f>F405*20</f>
        <v>180</v>
      </c>
      <c r="G410" s="73"/>
      <c r="H410" s="74">
        <f t="shared" si="4"/>
        <v>0</v>
      </c>
      <c r="I410" s="74"/>
      <c r="J410" s="41"/>
    </row>
    <row r="411" spans="1:10">
      <c r="A411" s="62">
        <v>51</v>
      </c>
      <c r="B411" s="69" t="s">
        <v>54</v>
      </c>
      <c r="C411" s="69" t="s">
        <v>55</v>
      </c>
      <c r="D411" s="71"/>
      <c r="E411" s="71" t="s">
        <v>49</v>
      </c>
      <c r="F411" s="72">
        <f>F405*25</f>
        <v>225</v>
      </c>
      <c r="G411" s="73"/>
      <c r="H411" s="74">
        <f t="shared" si="4"/>
        <v>0</v>
      </c>
      <c r="I411" s="74"/>
      <c r="J411" s="41"/>
    </row>
    <row r="412" spans="1:10">
      <c r="A412" s="85">
        <v>52</v>
      </c>
      <c r="B412" s="69" t="s">
        <v>56</v>
      </c>
      <c r="C412" s="69" t="s">
        <v>57</v>
      </c>
      <c r="D412" s="71"/>
      <c r="E412" s="71" t="s">
        <v>58</v>
      </c>
      <c r="F412" s="72">
        <f>F405*100</f>
        <v>900</v>
      </c>
      <c r="G412" s="73"/>
      <c r="H412" s="74">
        <f t="shared" si="4"/>
        <v>0</v>
      </c>
      <c r="I412" s="74"/>
      <c r="J412" s="41"/>
    </row>
    <row r="413" spans="1:10">
      <c r="A413" s="85">
        <v>53</v>
      </c>
      <c r="B413" s="69" t="s">
        <v>59</v>
      </c>
      <c r="C413" s="69" t="s">
        <v>60</v>
      </c>
      <c r="D413" s="71"/>
      <c r="E413" s="71" t="s">
        <v>36</v>
      </c>
      <c r="F413" s="72">
        <f>F405</f>
        <v>9</v>
      </c>
      <c r="G413" s="73"/>
      <c r="H413" s="74">
        <f t="shared" si="4"/>
        <v>0</v>
      </c>
      <c r="I413" s="74"/>
      <c r="J413" s="41"/>
    </row>
    <row r="414" spans="1:10">
      <c r="A414" s="62">
        <v>54</v>
      </c>
      <c r="B414" s="69" t="s">
        <v>61</v>
      </c>
      <c r="C414" s="69" t="s">
        <v>62</v>
      </c>
      <c r="D414" s="71"/>
      <c r="E414" s="71" t="s">
        <v>36</v>
      </c>
      <c r="F414" s="72">
        <f>F407*2</f>
        <v>18</v>
      </c>
      <c r="G414" s="73"/>
      <c r="H414" s="74">
        <f t="shared" si="4"/>
        <v>0</v>
      </c>
      <c r="I414" s="74"/>
      <c r="J414" s="41"/>
    </row>
    <row r="415" spans="1:10">
      <c r="A415" s="85">
        <v>55</v>
      </c>
      <c r="B415" s="69" t="s">
        <v>63</v>
      </c>
      <c r="C415" s="69" t="s">
        <v>64</v>
      </c>
      <c r="D415" s="71"/>
      <c r="E415" s="71" t="s">
        <v>36</v>
      </c>
      <c r="F415" s="72">
        <f>F413*4</f>
        <v>36</v>
      </c>
      <c r="G415" s="73"/>
      <c r="H415" s="74">
        <f t="shared" si="4"/>
        <v>0</v>
      </c>
      <c r="I415" s="74"/>
      <c r="J415" s="41"/>
    </row>
    <row r="416" spans="1:10">
      <c r="A416" s="85">
        <v>56</v>
      </c>
      <c r="B416" s="69" t="s">
        <v>65</v>
      </c>
      <c r="C416" s="69" t="s">
        <v>66</v>
      </c>
      <c r="D416" s="71"/>
      <c r="E416" s="71" t="s">
        <v>36</v>
      </c>
      <c r="F416" s="72">
        <f>F414</f>
        <v>18</v>
      </c>
      <c r="G416" s="73"/>
      <c r="H416" s="74">
        <f t="shared" si="4"/>
        <v>0</v>
      </c>
      <c r="I416" s="74"/>
      <c r="J416" s="41"/>
    </row>
    <row r="417" spans="1:10">
      <c r="A417" s="62">
        <v>57</v>
      </c>
      <c r="B417" s="69" t="s">
        <v>67</v>
      </c>
      <c r="C417" s="69" t="s">
        <v>68</v>
      </c>
      <c r="D417" s="71"/>
      <c r="E417" s="71" t="s">
        <v>36</v>
      </c>
      <c r="F417" s="72">
        <f>F416</f>
        <v>18</v>
      </c>
      <c r="G417" s="73"/>
      <c r="H417" s="74">
        <f t="shared" si="4"/>
        <v>0</v>
      </c>
      <c r="I417" s="74"/>
      <c r="J417" s="41"/>
    </row>
    <row r="418" spans="1:10">
      <c r="A418" s="85">
        <v>58</v>
      </c>
      <c r="B418" s="69" t="s">
        <v>69</v>
      </c>
      <c r="C418" s="69" t="s">
        <v>70</v>
      </c>
      <c r="D418" s="71"/>
      <c r="E418" s="71" t="s">
        <v>36</v>
      </c>
      <c r="F418" s="72">
        <f>F405*20</f>
        <v>180</v>
      </c>
      <c r="G418" s="73"/>
      <c r="H418" s="74">
        <f t="shared" si="4"/>
        <v>0</v>
      </c>
      <c r="I418" s="74"/>
      <c r="J418" s="41"/>
    </row>
    <row r="419" spans="1:10">
      <c r="A419" s="85">
        <v>59</v>
      </c>
      <c r="B419" s="69" t="s">
        <v>71</v>
      </c>
      <c r="C419" s="69" t="s">
        <v>72</v>
      </c>
      <c r="D419" s="71"/>
      <c r="E419" s="71" t="s">
        <v>58</v>
      </c>
      <c r="F419" s="72">
        <f>F405*10</f>
        <v>90</v>
      </c>
      <c r="G419" s="73"/>
      <c r="H419" s="74">
        <f t="shared" si="4"/>
        <v>0</v>
      </c>
      <c r="I419" s="74"/>
      <c r="J419" s="41"/>
    </row>
    <row r="420" spans="1:10">
      <c r="A420" s="62">
        <v>60</v>
      </c>
      <c r="B420" s="69" t="s">
        <v>73</v>
      </c>
      <c r="C420" s="69" t="s">
        <v>73</v>
      </c>
      <c r="D420" s="71"/>
      <c r="E420" s="71" t="s">
        <v>36</v>
      </c>
      <c r="F420" s="72">
        <f>F405</f>
        <v>9</v>
      </c>
      <c r="G420" s="73"/>
      <c r="H420" s="74">
        <f t="shared" si="4"/>
        <v>0</v>
      </c>
      <c r="I420" s="74"/>
      <c r="J420" s="41"/>
    </row>
    <row r="421" spans="1:10" ht="27.6">
      <c r="A421" s="85">
        <v>61</v>
      </c>
      <c r="B421" s="69" t="s">
        <v>74</v>
      </c>
      <c r="C421" s="69" t="s">
        <v>74</v>
      </c>
      <c r="D421" s="71"/>
      <c r="E421" s="71" t="s">
        <v>36</v>
      </c>
      <c r="F421" s="72">
        <f>F406*4</f>
        <v>72</v>
      </c>
      <c r="G421" s="73"/>
      <c r="H421" s="74">
        <f t="shared" si="4"/>
        <v>0</v>
      </c>
      <c r="I421" s="74"/>
      <c r="J421" s="41"/>
    </row>
    <row r="422" spans="1:10" ht="27.6">
      <c r="A422" s="85">
        <v>62</v>
      </c>
      <c r="B422" s="69" t="s">
        <v>75</v>
      </c>
      <c r="C422" s="69" t="s">
        <v>75</v>
      </c>
      <c r="D422" s="71"/>
      <c r="E422" s="71" t="s">
        <v>49</v>
      </c>
      <c r="F422" s="72">
        <f>F405*16</f>
        <v>144</v>
      </c>
      <c r="G422" s="73"/>
      <c r="H422" s="74">
        <f t="shared" si="4"/>
        <v>0</v>
      </c>
      <c r="I422" s="74"/>
      <c r="J422" s="41"/>
    </row>
    <row r="423" spans="1:10">
      <c r="A423" s="62">
        <v>63</v>
      </c>
      <c r="B423" s="69" t="s">
        <v>76</v>
      </c>
      <c r="C423" s="69" t="s">
        <v>76</v>
      </c>
      <c r="D423" s="71"/>
      <c r="E423" s="71" t="s">
        <v>36</v>
      </c>
      <c r="F423" s="72">
        <f>F405*2</f>
        <v>18</v>
      </c>
      <c r="G423" s="73"/>
      <c r="H423" s="74">
        <f t="shared" si="4"/>
        <v>0</v>
      </c>
      <c r="I423" s="74"/>
      <c r="J423" s="41"/>
    </row>
    <row r="424" spans="1:10">
      <c r="A424" s="85">
        <v>64</v>
      </c>
      <c r="B424" s="69" t="s">
        <v>77</v>
      </c>
      <c r="C424" s="69" t="s">
        <v>77</v>
      </c>
      <c r="D424" s="71"/>
      <c r="E424" s="71" t="s">
        <v>36</v>
      </c>
      <c r="F424" s="72">
        <f>F405*2</f>
        <v>18</v>
      </c>
      <c r="G424" s="73"/>
      <c r="H424" s="74">
        <f t="shared" si="4"/>
        <v>0</v>
      </c>
      <c r="I424" s="74"/>
      <c r="J424" s="41"/>
    </row>
    <row r="425" spans="1:10">
      <c r="A425" s="85">
        <v>65</v>
      </c>
      <c r="B425" s="69" t="s">
        <v>78</v>
      </c>
      <c r="C425" s="69" t="s">
        <v>78</v>
      </c>
      <c r="D425" s="71"/>
      <c r="E425" s="71" t="s">
        <v>36</v>
      </c>
      <c r="F425" s="72">
        <f>F405</f>
        <v>9</v>
      </c>
      <c r="G425" s="73"/>
      <c r="H425" s="74">
        <f t="shared" si="4"/>
        <v>0</v>
      </c>
      <c r="I425" s="74"/>
      <c r="J425" s="41"/>
    </row>
    <row r="426" spans="1:10" ht="27.6">
      <c r="A426" s="62">
        <v>66</v>
      </c>
      <c r="B426" s="69" t="s">
        <v>79</v>
      </c>
      <c r="C426" s="69" t="s">
        <v>79</v>
      </c>
      <c r="D426" s="71"/>
      <c r="E426" s="71" t="s">
        <v>49</v>
      </c>
      <c r="F426" s="72">
        <f>F405*12</f>
        <v>108</v>
      </c>
      <c r="G426" s="73"/>
      <c r="H426" s="74">
        <f t="shared" si="4"/>
        <v>0</v>
      </c>
      <c r="I426" s="74"/>
      <c r="J426" s="41"/>
    </row>
    <row r="427" spans="1:10" ht="27.6">
      <c r="A427" s="85">
        <v>67</v>
      </c>
      <c r="B427" s="69" t="s">
        <v>80</v>
      </c>
      <c r="C427" s="69" t="s">
        <v>80</v>
      </c>
      <c r="D427" s="71"/>
      <c r="E427" s="71" t="s">
        <v>36</v>
      </c>
      <c r="F427" s="72">
        <f>F405*4</f>
        <v>36</v>
      </c>
      <c r="G427" s="73"/>
      <c r="H427" s="74">
        <f t="shared" si="4"/>
        <v>0</v>
      </c>
      <c r="I427" s="74"/>
      <c r="J427" s="41"/>
    </row>
    <row r="428" spans="1:10" ht="27.6">
      <c r="A428" s="85">
        <v>68</v>
      </c>
      <c r="B428" s="69" t="s">
        <v>81</v>
      </c>
      <c r="C428" s="69" t="s">
        <v>81</v>
      </c>
      <c r="D428" s="71"/>
      <c r="E428" s="71" t="s">
        <v>36</v>
      </c>
      <c r="F428" s="72">
        <f>F405</f>
        <v>9</v>
      </c>
      <c r="G428" s="73"/>
      <c r="H428" s="74">
        <f t="shared" si="4"/>
        <v>0</v>
      </c>
      <c r="I428" s="74"/>
      <c r="J428" s="41"/>
    </row>
    <row r="429" spans="1:10" ht="41.45">
      <c r="A429" s="62">
        <v>69</v>
      </c>
      <c r="B429" s="69" t="s">
        <v>82</v>
      </c>
      <c r="C429" s="69" t="s">
        <v>82</v>
      </c>
      <c r="D429" s="71"/>
      <c r="E429" s="71" t="s">
        <v>36</v>
      </c>
      <c r="F429" s="72">
        <f>F405</f>
        <v>9</v>
      </c>
      <c r="G429" s="73"/>
      <c r="H429" s="74">
        <f t="shared" si="4"/>
        <v>0</v>
      </c>
      <c r="I429" s="74"/>
      <c r="J429" s="41"/>
    </row>
    <row r="430" spans="1:10">
      <c r="A430" s="85">
        <v>70</v>
      </c>
      <c r="B430" s="69" t="s">
        <v>83</v>
      </c>
      <c r="C430" s="69" t="s">
        <v>83</v>
      </c>
      <c r="D430" s="71"/>
      <c r="E430" s="71" t="s">
        <v>36</v>
      </c>
      <c r="F430" s="72">
        <f>F405*3</f>
        <v>27</v>
      </c>
      <c r="G430" s="73"/>
      <c r="H430" s="74">
        <f t="shared" si="4"/>
        <v>0</v>
      </c>
      <c r="I430" s="74"/>
      <c r="J430" s="41"/>
    </row>
    <row r="431" spans="1:10" ht="27.6">
      <c r="A431" s="85">
        <v>71</v>
      </c>
      <c r="B431" s="69" t="s">
        <v>84</v>
      </c>
      <c r="C431" s="69" t="s">
        <v>84</v>
      </c>
      <c r="D431" s="71"/>
      <c r="E431" s="71" t="s">
        <v>36</v>
      </c>
      <c r="F431" s="72">
        <f>F405*5</f>
        <v>45</v>
      </c>
      <c r="G431" s="73"/>
      <c r="H431" s="74">
        <f t="shared" si="4"/>
        <v>0</v>
      </c>
      <c r="I431" s="74"/>
      <c r="J431" s="41"/>
    </row>
    <row r="432" spans="1:10" ht="27.6">
      <c r="A432" s="62">
        <v>72</v>
      </c>
      <c r="B432" s="69" t="s">
        <v>85</v>
      </c>
      <c r="C432" s="69" t="s">
        <v>85</v>
      </c>
      <c r="D432" s="71"/>
      <c r="E432" s="71" t="s">
        <v>36</v>
      </c>
      <c r="F432" s="72">
        <f>F405</f>
        <v>9</v>
      </c>
      <c r="G432" s="73"/>
      <c r="H432" s="74">
        <f t="shared" si="4"/>
        <v>0</v>
      </c>
      <c r="I432" s="74"/>
      <c r="J432" s="41"/>
    </row>
    <row r="433" spans="1:10" ht="41.45">
      <c r="A433" s="85">
        <v>73</v>
      </c>
      <c r="B433" s="69" t="s">
        <v>86</v>
      </c>
      <c r="C433" s="69" t="s">
        <v>87</v>
      </c>
      <c r="D433" s="71"/>
      <c r="E433" s="71" t="s">
        <v>49</v>
      </c>
      <c r="F433" s="72">
        <f>F408</f>
        <v>1800</v>
      </c>
      <c r="G433" s="73"/>
      <c r="H433" s="74">
        <f t="shared" si="4"/>
        <v>0</v>
      </c>
      <c r="I433" s="74"/>
      <c r="J433" s="41"/>
    </row>
    <row r="434" spans="1:10" ht="41.45">
      <c r="A434" s="85">
        <v>74</v>
      </c>
      <c r="B434" s="69" t="s">
        <v>86</v>
      </c>
      <c r="C434" s="69" t="s">
        <v>88</v>
      </c>
      <c r="D434" s="71"/>
      <c r="E434" s="71" t="s">
        <v>49</v>
      </c>
      <c r="F434" s="72">
        <f>F411</f>
        <v>225</v>
      </c>
      <c r="G434" s="73"/>
      <c r="H434" s="74">
        <f t="shared" si="4"/>
        <v>0</v>
      </c>
      <c r="I434" s="74"/>
      <c r="J434" s="41"/>
    </row>
    <row r="435" spans="1:10" ht="41.45">
      <c r="A435" s="62">
        <v>75</v>
      </c>
      <c r="B435" s="69" t="s">
        <v>86</v>
      </c>
      <c r="C435" s="69" t="s">
        <v>97</v>
      </c>
      <c r="D435" s="71"/>
      <c r="E435" s="71" t="s">
        <v>49</v>
      </c>
      <c r="F435" s="72">
        <f>F410</f>
        <v>180</v>
      </c>
      <c r="G435" s="73"/>
      <c r="H435" s="74">
        <f t="shared" si="4"/>
        <v>0</v>
      </c>
      <c r="I435" s="74"/>
      <c r="J435" s="41"/>
    </row>
    <row r="436" spans="1:10" ht="27.6">
      <c r="A436" s="85">
        <v>76</v>
      </c>
      <c r="B436" s="75" t="s">
        <v>90</v>
      </c>
      <c r="C436" s="75" t="s">
        <v>91</v>
      </c>
      <c r="D436" s="76"/>
      <c r="E436" s="76" t="s">
        <v>92</v>
      </c>
      <c r="F436" s="77">
        <f>F405</f>
        <v>9</v>
      </c>
      <c r="G436" s="78"/>
      <c r="H436" s="79">
        <f t="shared" si="4"/>
        <v>0</v>
      </c>
      <c r="I436" s="79"/>
      <c r="J436" s="41"/>
    </row>
    <row r="437" spans="1:10">
      <c r="A437" s="94" t="s">
        <v>98</v>
      </c>
      <c r="B437" s="95"/>
      <c r="C437" s="95"/>
      <c r="D437" s="95"/>
      <c r="E437" s="95"/>
      <c r="F437" s="95"/>
      <c r="G437" s="80"/>
      <c r="H437" s="81"/>
      <c r="I437" s="82"/>
      <c r="J437" s="41"/>
    </row>
    <row r="438" spans="1:10" ht="41.45">
      <c r="A438" s="62">
        <v>77</v>
      </c>
      <c r="B438" s="63" t="s">
        <v>99</v>
      </c>
      <c r="C438" s="63" t="s">
        <v>100</v>
      </c>
      <c r="D438" s="65"/>
      <c r="E438" s="65" t="s">
        <v>36</v>
      </c>
      <c r="F438" s="72">
        <v>5</v>
      </c>
      <c r="G438" s="67"/>
      <c r="H438" s="68">
        <f t="shared" ref="H438:H473" si="5">G438*F438</f>
        <v>0</v>
      </c>
      <c r="I438" s="68"/>
      <c r="J438" s="41"/>
    </row>
    <row r="439" spans="1:10" ht="41.45">
      <c r="A439" s="85">
        <v>78</v>
      </c>
      <c r="B439" s="69" t="s">
        <v>101</v>
      </c>
      <c r="C439" s="69" t="s">
        <v>102</v>
      </c>
      <c r="D439" s="71"/>
      <c r="E439" s="71" t="s">
        <v>36</v>
      </c>
      <c r="F439" s="72">
        <f>F438</f>
        <v>5</v>
      </c>
      <c r="G439" s="73"/>
      <c r="H439" s="74">
        <f t="shared" si="5"/>
        <v>0</v>
      </c>
      <c r="I439" s="74"/>
      <c r="J439" s="41"/>
    </row>
    <row r="440" spans="1:10" ht="27.6">
      <c r="A440" s="85">
        <v>79</v>
      </c>
      <c r="B440" s="69" t="s">
        <v>39</v>
      </c>
      <c r="C440" s="69" t="s">
        <v>103</v>
      </c>
      <c r="D440" s="71"/>
      <c r="E440" s="71" t="s">
        <v>36</v>
      </c>
      <c r="F440" s="72">
        <f>F438*26</f>
        <v>130</v>
      </c>
      <c r="G440" s="73"/>
      <c r="H440" s="74">
        <f t="shared" si="5"/>
        <v>0</v>
      </c>
      <c r="I440" s="74"/>
      <c r="J440" s="41"/>
    </row>
    <row r="441" spans="1:10" ht="99.75" customHeight="1">
      <c r="A441" s="62">
        <v>80</v>
      </c>
      <c r="B441" s="69" t="s">
        <v>41</v>
      </c>
      <c r="C441" s="69" t="s">
        <v>42</v>
      </c>
      <c r="D441" s="71"/>
      <c r="E441" s="71" t="s">
        <v>36</v>
      </c>
      <c r="F441" s="72">
        <f>F438</f>
        <v>5</v>
      </c>
      <c r="G441" s="73"/>
      <c r="H441" s="74">
        <f t="shared" si="5"/>
        <v>0</v>
      </c>
      <c r="I441" s="74"/>
      <c r="J441" s="41"/>
    </row>
    <row r="442" spans="1:10">
      <c r="A442" s="85">
        <v>81</v>
      </c>
      <c r="B442" s="69" t="s">
        <v>43</v>
      </c>
      <c r="C442" s="69" t="s">
        <v>44</v>
      </c>
      <c r="D442" s="71"/>
      <c r="E442" s="71" t="s">
        <v>36</v>
      </c>
      <c r="F442" s="72">
        <f>F438*2</f>
        <v>10</v>
      </c>
      <c r="G442" s="73"/>
      <c r="H442" s="74">
        <f t="shared" si="5"/>
        <v>0</v>
      </c>
      <c r="I442" s="74"/>
      <c r="J442" s="41"/>
    </row>
    <row r="443" spans="1:10">
      <c r="A443" s="85">
        <v>82</v>
      </c>
      <c r="B443" s="69" t="s">
        <v>45</v>
      </c>
      <c r="C443" s="69" t="s">
        <v>46</v>
      </c>
      <c r="D443" s="71"/>
      <c r="E443" s="71" t="s">
        <v>36</v>
      </c>
      <c r="F443" s="72">
        <f>F438</f>
        <v>5</v>
      </c>
      <c r="G443" s="73"/>
      <c r="H443" s="74">
        <f t="shared" si="5"/>
        <v>0</v>
      </c>
      <c r="I443" s="74"/>
      <c r="J443" s="41"/>
    </row>
    <row r="444" spans="1:10">
      <c r="A444" s="62">
        <v>83</v>
      </c>
      <c r="B444" s="69" t="s">
        <v>50</v>
      </c>
      <c r="C444" s="69" t="s">
        <v>51</v>
      </c>
      <c r="D444" s="71"/>
      <c r="E444" s="71" t="s">
        <v>36</v>
      </c>
      <c r="F444" s="72">
        <f>F441*200</f>
        <v>1000</v>
      </c>
      <c r="G444" s="73"/>
      <c r="H444" s="74">
        <f t="shared" si="5"/>
        <v>0</v>
      </c>
      <c r="I444" s="74"/>
      <c r="J444" s="41"/>
    </row>
    <row r="445" spans="1:10" ht="27.6">
      <c r="A445" s="85">
        <v>84</v>
      </c>
      <c r="B445" s="69" t="s">
        <v>47</v>
      </c>
      <c r="C445" s="69" t="s">
        <v>48</v>
      </c>
      <c r="D445" s="71"/>
      <c r="E445" s="71" t="s">
        <v>49</v>
      </c>
      <c r="F445" s="72">
        <f>F441*6</f>
        <v>30</v>
      </c>
      <c r="G445" s="73"/>
      <c r="H445" s="74">
        <f t="shared" si="5"/>
        <v>0</v>
      </c>
      <c r="I445" s="74"/>
      <c r="J445" s="41"/>
    </row>
    <row r="446" spans="1:10">
      <c r="A446" s="85">
        <v>85</v>
      </c>
      <c r="B446" s="69" t="s">
        <v>52</v>
      </c>
      <c r="C446" s="69" t="s">
        <v>53</v>
      </c>
      <c r="D446" s="71"/>
      <c r="E446" s="71" t="s">
        <v>49</v>
      </c>
      <c r="F446" s="72">
        <f>F441*20</f>
        <v>100</v>
      </c>
      <c r="G446" s="73"/>
      <c r="H446" s="74">
        <f t="shared" si="5"/>
        <v>0</v>
      </c>
      <c r="I446" s="74"/>
      <c r="J446" s="41"/>
    </row>
    <row r="447" spans="1:10">
      <c r="A447" s="62">
        <v>86</v>
      </c>
      <c r="B447" s="69" t="s">
        <v>54</v>
      </c>
      <c r="C447" s="69" t="s">
        <v>55</v>
      </c>
      <c r="D447" s="71"/>
      <c r="E447" s="71" t="s">
        <v>49</v>
      </c>
      <c r="F447" s="72">
        <f>F441*25</f>
        <v>125</v>
      </c>
      <c r="G447" s="73"/>
      <c r="H447" s="74">
        <f t="shared" si="5"/>
        <v>0</v>
      </c>
      <c r="I447" s="74"/>
      <c r="J447" s="41"/>
    </row>
    <row r="448" spans="1:10">
      <c r="A448" s="85">
        <v>87</v>
      </c>
      <c r="B448" s="69" t="s">
        <v>56</v>
      </c>
      <c r="C448" s="69" t="s">
        <v>57</v>
      </c>
      <c r="D448" s="71"/>
      <c r="E448" s="71" t="s">
        <v>58</v>
      </c>
      <c r="F448" s="72">
        <f>F441*100</f>
        <v>500</v>
      </c>
      <c r="G448" s="73"/>
      <c r="H448" s="74">
        <f t="shared" si="5"/>
        <v>0</v>
      </c>
      <c r="I448" s="74"/>
      <c r="J448" s="41"/>
    </row>
    <row r="449" spans="1:10">
      <c r="A449" s="85">
        <v>88</v>
      </c>
      <c r="B449" s="69" t="s">
        <v>59</v>
      </c>
      <c r="C449" s="69" t="s">
        <v>60</v>
      </c>
      <c r="D449" s="71"/>
      <c r="E449" s="71" t="s">
        <v>36</v>
      </c>
      <c r="F449" s="72">
        <f>F441</f>
        <v>5</v>
      </c>
      <c r="G449" s="73"/>
      <c r="H449" s="74">
        <f t="shared" si="5"/>
        <v>0</v>
      </c>
      <c r="I449" s="74"/>
      <c r="J449" s="41"/>
    </row>
    <row r="450" spans="1:10">
      <c r="A450" s="62">
        <v>89</v>
      </c>
      <c r="B450" s="69" t="s">
        <v>61</v>
      </c>
      <c r="C450" s="69" t="s">
        <v>62</v>
      </c>
      <c r="D450" s="71"/>
      <c r="E450" s="71" t="s">
        <v>36</v>
      </c>
      <c r="F450" s="72">
        <f>F443*2</f>
        <v>10</v>
      </c>
      <c r="G450" s="73"/>
      <c r="H450" s="74">
        <f t="shared" si="5"/>
        <v>0</v>
      </c>
      <c r="I450" s="74"/>
      <c r="J450" s="41"/>
    </row>
    <row r="451" spans="1:10">
      <c r="A451" s="85">
        <v>90</v>
      </c>
      <c r="B451" s="69" t="s">
        <v>63</v>
      </c>
      <c r="C451" s="69" t="s">
        <v>64</v>
      </c>
      <c r="D451" s="71"/>
      <c r="E451" s="71" t="s">
        <v>36</v>
      </c>
      <c r="F451" s="72">
        <f>F449*4</f>
        <v>20</v>
      </c>
      <c r="G451" s="73"/>
      <c r="H451" s="74">
        <f t="shared" si="5"/>
        <v>0</v>
      </c>
      <c r="I451" s="74"/>
      <c r="J451" s="41"/>
    </row>
    <row r="452" spans="1:10">
      <c r="A452" s="85">
        <v>91</v>
      </c>
      <c r="B452" s="69" t="s">
        <v>65</v>
      </c>
      <c r="C452" s="69" t="s">
        <v>66</v>
      </c>
      <c r="D452" s="71"/>
      <c r="E452" s="71" t="s">
        <v>36</v>
      </c>
      <c r="F452" s="72">
        <f>F450</f>
        <v>10</v>
      </c>
      <c r="G452" s="73"/>
      <c r="H452" s="74">
        <f t="shared" si="5"/>
        <v>0</v>
      </c>
      <c r="I452" s="74"/>
      <c r="J452" s="41"/>
    </row>
    <row r="453" spans="1:10">
      <c r="A453" s="62">
        <v>92</v>
      </c>
      <c r="B453" s="69" t="s">
        <v>67</v>
      </c>
      <c r="C453" s="69" t="s">
        <v>68</v>
      </c>
      <c r="D453" s="71"/>
      <c r="E453" s="71" t="s">
        <v>36</v>
      </c>
      <c r="F453" s="72">
        <f>F452</f>
        <v>10</v>
      </c>
      <c r="G453" s="73"/>
      <c r="H453" s="74">
        <f t="shared" si="5"/>
        <v>0</v>
      </c>
      <c r="I453" s="74"/>
      <c r="J453" s="41"/>
    </row>
    <row r="454" spans="1:10">
      <c r="A454" s="85">
        <v>93</v>
      </c>
      <c r="B454" s="69" t="s">
        <v>69</v>
      </c>
      <c r="C454" s="69" t="s">
        <v>70</v>
      </c>
      <c r="D454" s="71"/>
      <c r="E454" s="71" t="s">
        <v>36</v>
      </c>
      <c r="F454" s="72">
        <f>F441*20</f>
        <v>100</v>
      </c>
      <c r="G454" s="73"/>
      <c r="H454" s="74">
        <f t="shared" si="5"/>
        <v>0</v>
      </c>
      <c r="I454" s="74"/>
      <c r="J454" s="41"/>
    </row>
    <row r="455" spans="1:10">
      <c r="A455" s="85">
        <v>94</v>
      </c>
      <c r="B455" s="69" t="s">
        <v>71</v>
      </c>
      <c r="C455" s="69" t="s">
        <v>72</v>
      </c>
      <c r="D455" s="71"/>
      <c r="E455" s="71" t="s">
        <v>58</v>
      </c>
      <c r="F455" s="72">
        <f>F441*10</f>
        <v>50</v>
      </c>
      <c r="G455" s="73"/>
      <c r="H455" s="74">
        <f t="shared" si="5"/>
        <v>0</v>
      </c>
      <c r="I455" s="74"/>
      <c r="J455" s="41"/>
    </row>
    <row r="456" spans="1:10">
      <c r="A456" s="62">
        <v>95</v>
      </c>
      <c r="B456" s="69" t="s">
        <v>73</v>
      </c>
      <c r="C456" s="69" t="s">
        <v>73</v>
      </c>
      <c r="D456" s="71"/>
      <c r="E456" s="71" t="s">
        <v>36</v>
      </c>
      <c r="F456" s="72">
        <f>F441</f>
        <v>5</v>
      </c>
      <c r="G456" s="73"/>
      <c r="H456" s="74">
        <f t="shared" si="5"/>
        <v>0</v>
      </c>
      <c r="I456" s="74"/>
      <c r="J456" s="41"/>
    </row>
    <row r="457" spans="1:10" ht="27.6">
      <c r="A457" s="85">
        <v>96</v>
      </c>
      <c r="B457" s="69" t="s">
        <v>74</v>
      </c>
      <c r="C457" s="69" t="s">
        <v>74</v>
      </c>
      <c r="D457" s="71"/>
      <c r="E457" s="71" t="s">
        <v>36</v>
      </c>
      <c r="F457" s="72">
        <f>F442*4</f>
        <v>40</v>
      </c>
      <c r="G457" s="73"/>
      <c r="H457" s="74">
        <f t="shared" si="5"/>
        <v>0</v>
      </c>
      <c r="I457" s="74"/>
      <c r="J457" s="41"/>
    </row>
    <row r="458" spans="1:10" ht="27.6">
      <c r="A458" s="85">
        <v>97</v>
      </c>
      <c r="B458" s="69" t="s">
        <v>75</v>
      </c>
      <c r="C458" s="69" t="s">
        <v>75</v>
      </c>
      <c r="D458" s="71"/>
      <c r="E458" s="71" t="s">
        <v>49</v>
      </c>
      <c r="F458" s="72">
        <f>F441*16</f>
        <v>80</v>
      </c>
      <c r="G458" s="73"/>
      <c r="H458" s="74">
        <f t="shared" si="5"/>
        <v>0</v>
      </c>
      <c r="I458" s="74"/>
      <c r="J458" s="41"/>
    </row>
    <row r="459" spans="1:10">
      <c r="A459" s="62">
        <v>98</v>
      </c>
      <c r="B459" s="69" t="s">
        <v>76</v>
      </c>
      <c r="C459" s="69" t="s">
        <v>76</v>
      </c>
      <c r="D459" s="71"/>
      <c r="E459" s="71" t="s">
        <v>36</v>
      </c>
      <c r="F459" s="72">
        <f>F441*2</f>
        <v>10</v>
      </c>
      <c r="G459" s="73"/>
      <c r="H459" s="74">
        <f t="shared" si="5"/>
        <v>0</v>
      </c>
      <c r="I459" s="74"/>
      <c r="J459" s="41"/>
    </row>
    <row r="460" spans="1:10">
      <c r="A460" s="85">
        <v>99</v>
      </c>
      <c r="B460" s="69" t="s">
        <v>77</v>
      </c>
      <c r="C460" s="69" t="s">
        <v>77</v>
      </c>
      <c r="D460" s="71"/>
      <c r="E460" s="71" t="s">
        <v>36</v>
      </c>
      <c r="F460" s="72">
        <f>F441*2</f>
        <v>10</v>
      </c>
      <c r="G460" s="73"/>
      <c r="H460" s="74">
        <f t="shared" si="5"/>
        <v>0</v>
      </c>
      <c r="I460" s="74"/>
      <c r="J460" s="41"/>
    </row>
    <row r="461" spans="1:10">
      <c r="A461" s="85">
        <v>100</v>
      </c>
      <c r="B461" s="69" t="s">
        <v>78</v>
      </c>
      <c r="C461" s="69" t="s">
        <v>78</v>
      </c>
      <c r="D461" s="71"/>
      <c r="E461" s="71" t="s">
        <v>36</v>
      </c>
      <c r="F461" s="72">
        <f>F441</f>
        <v>5</v>
      </c>
      <c r="G461" s="73"/>
      <c r="H461" s="74">
        <f t="shared" si="5"/>
        <v>0</v>
      </c>
      <c r="I461" s="74"/>
      <c r="J461" s="41"/>
    </row>
    <row r="462" spans="1:10" ht="27.6">
      <c r="A462" s="62">
        <v>101</v>
      </c>
      <c r="B462" s="69" t="s">
        <v>79</v>
      </c>
      <c r="C462" s="69" t="s">
        <v>79</v>
      </c>
      <c r="D462" s="71"/>
      <c r="E462" s="71" t="s">
        <v>49</v>
      </c>
      <c r="F462" s="72">
        <f>F441*12</f>
        <v>60</v>
      </c>
      <c r="G462" s="73"/>
      <c r="H462" s="74">
        <f t="shared" si="5"/>
        <v>0</v>
      </c>
      <c r="I462" s="74"/>
      <c r="J462" s="41"/>
    </row>
    <row r="463" spans="1:10" ht="27.6">
      <c r="A463" s="85">
        <v>102</v>
      </c>
      <c r="B463" s="69" t="s">
        <v>80</v>
      </c>
      <c r="C463" s="69" t="s">
        <v>80</v>
      </c>
      <c r="D463" s="71"/>
      <c r="E463" s="71" t="s">
        <v>36</v>
      </c>
      <c r="F463" s="72">
        <f>F441*4</f>
        <v>20</v>
      </c>
      <c r="G463" s="73"/>
      <c r="H463" s="74">
        <f t="shared" si="5"/>
        <v>0</v>
      </c>
      <c r="I463" s="74"/>
      <c r="J463" s="41"/>
    </row>
    <row r="464" spans="1:10" ht="27.6">
      <c r="A464" s="85">
        <v>103</v>
      </c>
      <c r="B464" s="69" t="s">
        <v>81</v>
      </c>
      <c r="C464" s="69" t="s">
        <v>81</v>
      </c>
      <c r="D464" s="71"/>
      <c r="E464" s="71" t="s">
        <v>36</v>
      </c>
      <c r="F464" s="72">
        <f>F441</f>
        <v>5</v>
      </c>
      <c r="G464" s="73"/>
      <c r="H464" s="74">
        <f t="shared" si="5"/>
        <v>0</v>
      </c>
      <c r="I464" s="74"/>
      <c r="J464" s="41"/>
    </row>
    <row r="465" spans="1:10" ht="41.45">
      <c r="A465" s="62">
        <v>104</v>
      </c>
      <c r="B465" s="69" t="s">
        <v>82</v>
      </c>
      <c r="C465" s="69" t="s">
        <v>82</v>
      </c>
      <c r="D465" s="71"/>
      <c r="E465" s="71" t="s">
        <v>36</v>
      </c>
      <c r="F465" s="72">
        <f>F441</f>
        <v>5</v>
      </c>
      <c r="G465" s="73"/>
      <c r="H465" s="74">
        <f t="shared" si="5"/>
        <v>0</v>
      </c>
      <c r="I465" s="74"/>
      <c r="J465" s="41"/>
    </row>
    <row r="466" spans="1:10">
      <c r="A466" s="85">
        <v>105</v>
      </c>
      <c r="B466" s="69" t="s">
        <v>83</v>
      </c>
      <c r="C466" s="69" t="s">
        <v>83</v>
      </c>
      <c r="D466" s="71"/>
      <c r="E466" s="71" t="s">
        <v>36</v>
      </c>
      <c r="F466" s="72">
        <f>F441*3</f>
        <v>15</v>
      </c>
      <c r="G466" s="73"/>
      <c r="H466" s="74">
        <f t="shared" si="5"/>
        <v>0</v>
      </c>
      <c r="I466" s="74"/>
      <c r="J466" s="41"/>
    </row>
    <row r="467" spans="1:10" ht="27.6">
      <c r="A467" s="85">
        <v>106</v>
      </c>
      <c r="B467" s="69" t="s">
        <v>84</v>
      </c>
      <c r="C467" s="69" t="s">
        <v>84</v>
      </c>
      <c r="D467" s="71"/>
      <c r="E467" s="71" t="s">
        <v>36</v>
      </c>
      <c r="F467" s="72">
        <f>F441*5</f>
        <v>25</v>
      </c>
      <c r="G467" s="73"/>
      <c r="H467" s="74">
        <f t="shared" si="5"/>
        <v>0</v>
      </c>
      <c r="I467" s="74"/>
      <c r="J467" s="41"/>
    </row>
    <row r="468" spans="1:10" ht="27.6">
      <c r="A468" s="62">
        <v>107</v>
      </c>
      <c r="B468" s="69" t="s">
        <v>85</v>
      </c>
      <c r="C468" s="69" t="s">
        <v>85</v>
      </c>
      <c r="D468" s="71"/>
      <c r="E468" s="71" t="s">
        <v>36</v>
      </c>
      <c r="F468" s="72">
        <f>F441</f>
        <v>5</v>
      </c>
      <c r="G468" s="73"/>
      <c r="H468" s="74">
        <f t="shared" si="5"/>
        <v>0</v>
      </c>
      <c r="I468" s="74"/>
      <c r="J468" s="41"/>
    </row>
    <row r="469" spans="1:10" ht="41.45">
      <c r="A469" s="85">
        <v>108</v>
      </c>
      <c r="B469" s="69" t="s">
        <v>86</v>
      </c>
      <c r="C469" s="69" t="s">
        <v>87</v>
      </c>
      <c r="D469" s="71"/>
      <c r="E469" s="71" t="s">
        <v>49</v>
      </c>
      <c r="F469" s="72">
        <f>F444</f>
        <v>1000</v>
      </c>
      <c r="G469" s="73"/>
      <c r="H469" s="74">
        <f t="shared" si="5"/>
        <v>0</v>
      </c>
      <c r="I469" s="74"/>
      <c r="J469" s="41"/>
    </row>
    <row r="470" spans="1:10" ht="41.45">
      <c r="A470" s="85">
        <v>109</v>
      </c>
      <c r="B470" s="69" t="s">
        <v>86</v>
      </c>
      <c r="C470" s="69" t="s">
        <v>88</v>
      </c>
      <c r="D470" s="71"/>
      <c r="E470" s="71" t="s">
        <v>49</v>
      </c>
      <c r="F470" s="72">
        <f>F447</f>
        <v>125</v>
      </c>
      <c r="G470" s="73"/>
      <c r="H470" s="74">
        <f t="shared" si="5"/>
        <v>0</v>
      </c>
      <c r="I470" s="74"/>
      <c r="J470" s="41"/>
    </row>
    <row r="471" spans="1:10" ht="41.45">
      <c r="A471" s="62">
        <v>110</v>
      </c>
      <c r="B471" s="69" t="s">
        <v>86</v>
      </c>
      <c r="C471" s="69" t="s">
        <v>97</v>
      </c>
      <c r="D471" s="71"/>
      <c r="E471" s="71" t="s">
        <v>49</v>
      </c>
      <c r="F471" s="72">
        <f>F446</f>
        <v>100</v>
      </c>
      <c r="G471" s="73"/>
      <c r="H471" s="74">
        <f t="shared" si="5"/>
        <v>0</v>
      </c>
      <c r="I471" s="74"/>
      <c r="J471" s="41"/>
    </row>
    <row r="472" spans="1:10" ht="150.75" customHeight="1">
      <c r="A472" s="85">
        <v>111</v>
      </c>
      <c r="B472" s="69" t="s">
        <v>86</v>
      </c>
      <c r="C472" s="69" t="s">
        <v>104</v>
      </c>
      <c r="D472" s="71"/>
      <c r="E472" s="71" t="s">
        <v>49</v>
      </c>
      <c r="F472" s="77">
        <f>F441*10</f>
        <v>50</v>
      </c>
      <c r="G472" s="73"/>
      <c r="H472" s="74">
        <f t="shared" si="5"/>
        <v>0</v>
      </c>
      <c r="I472" s="74"/>
      <c r="J472" s="41"/>
    </row>
    <row r="473" spans="1:10" ht="27.6">
      <c r="A473" s="85">
        <v>112</v>
      </c>
      <c r="B473" s="69" t="s">
        <v>90</v>
      </c>
      <c r="C473" s="69" t="s">
        <v>91</v>
      </c>
      <c r="D473" s="71"/>
      <c r="E473" s="71" t="s">
        <v>92</v>
      </c>
      <c r="F473" s="72">
        <f>F441</f>
        <v>5</v>
      </c>
      <c r="G473" s="73"/>
      <c r="H473" s="74">
        <f t="shared" si="5"/>
        <v>0</v>
      </c>
      <c r="I473" s="74"/>
      <c r="J473" s="41"/>
    </row>
    <row r="474" spans="1:10" ht="15.75" customHeight="1">
      <c r="A474" s="104" t="s">
        <v>120</v>
      </c>
      <c r="B474" s="105"/>
      <c r="C474" s="105"/>
      <c r="D474" s="105"/>
      <c r="E474" s="105"/>
      <c r="F474" s="105"/>
      <c r="G474" s="106"/>
      <c r="H474" s="86">
        <f>SUM(H362:H473)</f>
        <v>0</v>
      </c>
      <c r="I474" s="86"/>
      <c r="J474" s="41"/>
    </row>
    <row r="475" spans="1:10" ht="15.75" customHeight="1">
      <c r="A475" s="104" t="s">
        <v>121</v>
      </c>
      <c r="B475" s="105"/>
      <c r="C475" s="105"/>
      <c r="D475" s="105"/>
      <c r="E475" s="105"/>
      <c r="F475" s="105"/>
      <c r="G475" s="106"/>
      <c r="H475" s="86">
        <f>SUM(H360,H246,H132,H474)</f>
        <v>0</v>
      </c>
      <c r="I475" s="86"/>
      <c r="J475" s="41"/>
    </row>
    <row r="476" spans="1:10" ht="13.5" customHeight="1">
      <c r="A476" s="96" t="s">
        <v>122</v>
      </c>
      <c r="B476" s="96"/>
      <c r="C476" s="96"/>
      <c r="D476" s="96"/>
      <c r="E476" s="96"/>
      <c r="F476" s="96"/>
      <c r="G476" s="96"/>
      <c r="H476" s="96"/>
      <c r="I476" s="96"/>
      <c r="J476" s="23"/>
    </row>
    <row r="477" spans="1:10" s="42" customFormat="1" ht="14.45">
      <c r="A477" s="96" t="s">
        <v>123</v>
      </c>
      <c r="B477" s="96"/>
      <c r="C477" s="96"/>
      <c r="D477" s="96"/>
      <c r="E477" s="96"/>
      <c r="F477" s="96"/>
      <c r="G477" s="96"/>
      <c r="H477" s="96"/>
      <c r="I477" s="96"/>
      <c r="J477" s="8"/>
    </row>
    <row r="478" spans="1:10" ht="100.5" customHeight="1">
      <c r="A478" s="133" t="s">
        <v>124</v>
      </c>
      <c r="B478" s="97"/>
      <c r="C478" s="97"/>
      <c r="D478" s="97"/>
      <c r="E478" s="97"/>
      <c r="F478" s="97"/>
      <c r="G478" s="97"/>
      <c r="H478" s="97"/>
      <c r="I478" s="97"/>
      <c r="J478" s="9"/>
    </row>
    <row r="479" spans="1:10" ht="43.5" customHeight="1">
      <c r="A479" s="90" t="s">
        <v>125</v>
      </c>
      <c r="B479" s="91"/>
      <c r="C479" s="91"/>
      <c r="D479" s="91"/>
      <c r="E479" s="91"/>
      <c r="F479" s="91"/>
      <c r="G479" s="91"/>
      <c r="H479" s="91"/>
      <c r="I479" s="91"/>
      <c r="J479" s="10"/>
    </row>
    <row r="480" spans="1:10" ht="16.5" customHeight="1">
      <c r="A480" s="90" t="s">
        <v>126</v>
      </c>
      <c r="B480" s="91"/>
      <c r="C480" s="91"/>
      <c r="D480" s="91"/>
      <c r="E480" s="91"/>
      <c r="F480" s="91"/>
      <c r="G480" s="91"/>
      <c r="H480" s="91"/>
      <c r="I480" s="91"/>
      <c r="J480" s="10"/>
    </row>
    <row r="481" spans="1:250" ht="16.5" customHeight="1">
      <c r="A481" s="90" t="s">
        <v>127</v>
      </c>
      <c r="B481" s="91"/>
      <c r="C481" s="91"/>
      <c r="D481" s="91"/>
      <c r="E481" s="91"/>
      <c r="F481" s="91"/>
      <c r="G481" s="91"/>
      <c r="H481" s="91"/>
      <c r="I481" s="91"/>
      <c r="J481" s="10"/>
    </row>
    <row r="482" spans="1:250" ht="16.5" customHeight="1">
      <c r="A482" s="90" t="s">
        <v>128</v>
      </c>
      <c r="B482" s="91"/>
      <c r="C482" s="91"/>
      <c r="D482" s="91"/>
      <c r="E482" s="91"/>
      <c r="F482" s="91"/>
      <c r="G482" s="91"/>
      <c r="H482" s="91"/>
      <c r="I482" s="91"/>
      <c r="J482" s="10"/>
    </row>
    <row r="483" spans="1:250" ht="16.5" customHeight="1">
      <c r="A483" s="90" t="s">
        <v>129</v>
      </c>
      <c r="B483" s="91"/>
      <c r="C483" s="91"/>
      <c r="D483" s="91"/>
      <c r="E483" s="91"/>
      <c r="F483" s="91"/>
      <c r="G483" s="91"/>
      <c r="H483" s="91"/>
      <c r="I483" s="91"/>
      <c r="J483" s="10"/>
    </row>
    <row r="484" spans="1:250" ht="15" customHeight="1">
      <c r="A484" s="90" t="s">
        <v>130</v>
      </c>
      <c r="B484" s="91"/>
      <c r="C484" s="91"/>
      <c r="D484" s="91"/>
      <c r="E484" s="91"/>
      <c r="F484" s="91"/>
      <c r="G484" s="91"/>
      <c r="H484" s="91"/>
      <c r="I484" s="91"/>
      <c r="J484" s="10"/>
    </row>
    <row r="485" spans="1:250" ht="15" customHeight="1">
      <c r="A485" s="90" t="s">
        <v>131</v>
      </c>
      <c r="B485" s="91"/>
      <c r="C485" s="91"/>
      <c r="D485" s="91"/>
      <c r="E485" s="91"/>
      <c r="F485" s="91"/>
      <c r="G485" s="91"/>
      <c r="H485" s="91"/>
      <c r="I485" s="91"/>
      <c r="J485" s="10"/>
    </row>
    <row r="486" spans="1:250" s="29" customFormat="1" ht="15" customHeight="1">
      <c r="A486" s="90" t="s">
        <v>132</v>
      </c>
      <c r="B486" s="91"/>
      <c r="C486" s="91"/>
      <c r="D486" s="91"/>
      <c r="E486" s="91"/>
      <c r="F486" s="91"/>
      <c r="G486" s="91"/>
      <c r="H486" s="91"/>
      <c r="I486" s="91"/>
      <c r="J486" s="28"/>
    </row>
    <row r="487" spans="1:250" s="29" customFormat="1" ht="15" customHeight="1">
      <c r="A487" s="90" t="s">
        <v>133</v>
      </c>
      <c r="B487" s="91"/>
      <c r="C487" s="91"/>
      <c r="D487" s="91"/>
      <c r="E487" s="91"/>
      <c r="F487" s="91"/>
      <c r="G487" s="91"/>
      <c r="H487" s="91"/>
      <c r="I487" s="91"/>
      <c r="J487" s="28"/>
    </row>
    <row r="488" spans="1:250" s="42" customFormat="1" ht="13.5" customHeight="1">
      <c r="A488" s="90" t="s">
        <v>134</v>
      </c>
      <c r="B488" s="91"/>
      <c r="C488" s="91"/>
      <c r="D488" s="91"/>
      <c r="E488" s="91"/>
      <c r="F488" s="91"/>
      <c r="G488" s="91"/>
      <c r="H488" s="91"/>
      <c r="I488" s="91"/>
      <c r="J488" s="43"/>
      <c r="K488" s="14"/>
      <c r="L488" s="14"/>
      <c r="M488" s="14"/>
      <c r="N488" s="44"/>
      <c r="O488" s="44"/>
    </row>
    <row r="489" spans="1:250" ht="13.5" customHeight="1">
      <c r="A489" s="92" t="s">
        <v>135</v>
      </c>
      <c r="B489" s="93"/>
      <c r="C489" s="93"/>
      <c r="D489" s="93"/>
      <c r="E489" s="93"/>
      <c r="F489" s="93"/>
      <c r="G489" s="93"/>
      <c r="H489" s="93"/>
      <c r="I489" s="93"/>
      <c r="J489" s="20"/>
      <c r="K489" s="18"/>
      <c r="L489" s="18"/>
      <c r="M489" s="18"/>
      <c r="N489" s="18"/>
      <c r="O489" s="18"/>
    </row>
    <row r="490" spans="1:250" ht="22.5" customHeight="1">
      <c r="A490" s="89" t="s">
        <v>136</v>
      </c>
      <c r="B490" s="89"/>
      <c r="C490" s="89"/>
      <c r="D490" s="89"/>
      <c r="E490" s="89"/>
      <c r="F490" s="89"/>
      <c r="G490" s="89"/>
      <c r="H490" s="89"/>
      <c r="I490" s="89"/>
      <c r="J490" s="20"/>
      <c r="K490" s="18"/>
      <c r="L490" s="18"/>
      <c r="M490" s="18"/>
      <c r="N490" s="18"/>
      <c r="O490" s="18"/>
    </row>
    <row r="491" spans="1:250" ht="15" customHeight="1">
      <c r="A491" s="89" t="s">
        <v>137</v>
      </c>
      <c r="B491" s="89"/>
      <c r="C491" s="89"/>
      <c r="D491" s="89"/>
      <c r="E491" s="89"/>
      <c r="F491" s="89"/>
      <c r="G491" s="89"/>
      <c r="H491" s="89"/>
      <c r="I491" s="89"/>
      <c r="J491" s="45"/>
      <c r="K491" s="18"/>
      <c r="L491" s="18"/>
      <c r="M491" s="18"/>
      <c r="N491" s="18"/>
      <c r="O491" s="18"/>
    </row>
    <row r="492" spans="1:250" ht="10.5" customHeight="1">
      <c r="A492" s="89" t="s">
        <v>138</v>
      </c>
      <c r="B492" s="89"/>
      <c r="C492" s="89"/>
      <c r="D492" s="89"/>
      <c r="E492" s="89"/>
      <c r="F492" s="89"/>
      <c r="G492" s="89"/>
      <c r="H492" s="89"/>
      <c r="I492" s="89"/>
      <c r="J492" s="45"/>
      <c r="K492" s="18"/>
      <c r="L492" s="18"/>
      <c r="M492" s="18"/>
      <c r="N492" s="18"/>
      <c r="O492" s="18"/>
    </row>
    <row r="493" spans="1:250" s="15" customFormat="1" ht="24" customHeight="1">
      <c r="A493" s="89" t="s">
        <v>139</v>
      </c>
      <c r="B493" s="89"/>
      <c r="C493" s="89"/>
      <c r="D493" s="89"/>
      <c r="E493" s="89"/>
      <c r="F493" s="89"/>
      <c r="G493" s="89"/>
      <c r="H493" s="89"/>
      <c r="I493" s="89"/>
      <c r="J493" s="87"/>
      <c r="K493" s="18"/>
      <c r="L493" s="18"/>
      <c r="M493" s="18"/>
      <c r="N493" s="18"/>
      <c r="O493" s="18"/>
      <c r="P493" s="5"/>
      <c r="Q493" s="5"/>
      <c r="R493" s="5"/>
      <c r="S493" s="5"/>
      <c r="T493" s="5"/>
      <c r="U493" s="5"/>
      <c r="V493" s="5"/>
      <c r="W493" s="5"/>
      <c r="X493" s="5"/>
      <c r="Y493" s="5"/>
      <c r="Z493" s="5"/>
      <c r="AA493" s="5"/>
      <c r="AB493" s="5"/>
      <c r="AC493" s="5"/>
      <c r="AD493" s="5"/>
      <c r="AE493" s="5"/>
      <c r="AF493" s="5"/>
      <c r="AG493" s="5"/>
      <c r="AH493" s="5"/>
      <c r="AI493" s="5"/>
      <c r="AJ493" s="5"/>
      <c r="AK493" s="5"/>
      <c r="AL493" s="5"/>
      <c r="AM493" s="5"/>
      <c r="AN493" s="5"/>
      <c r="AO493" s="5"/>
      <c r="AP493" s="5"/>
      <c r="AQ493" s="5"/>
      <c r="AR493" s="5"/>
      <c r="AS493" s="5"/>
      <c r="AT493" s="5"/>
      <c r="AU493" s="5"/>
      <c r="AV493" s="5"/>
      <c r="AW493" s="5"/>
      <c r="AX493" s="5"/>
      <c r="AY493" s="5"/>
      <c r="AZ493" s="5"/>
      <c r="BA493" s="5"/>
      <c r="BB493" s="5"/>
      <c r="BC493" s="5"/>
      <c r="BD493" s="5"/>
      <c r="BE493" s="5"/>
      <c r="BF493" s="5"/>
      <c r="BG493" s="5"/>
      <c r="BH493" s="5"/>
      <c r="BI493" s="5"/>
      <c r="BJ493" s="5"/>
      <c r="BK493" s="5"/>
      <c r="BL493" s="5"/>
      <c r="BM493" s="5"/>
      <c r="BN493" s="5"/>
      <c r="BO493" s="5"/>
      <c r="BP493" s="5"/>
      <c r="BQ493" s="5"/>
      <c r="BR493" s="5"/>
      <c r="BS493" s="5"/>
      <c r="BT493" s="5"/>
      <c r="BU493" s="5"/>
      <c r="BV493" s="5"/>
      <c r="BW493" s="5"/>
      <c r="BX493" s="5"/>
      <c r="BY493" s="5"/>
      <c r="BZ493" s="5"/>
      <c r="CA493" s="5"/>
      <c r="CB493" s="5"/>
      <c r="CC493" s="5"/>
      <c r="CD493" s="5"/>
      <c r="CE493" s="5"/>
      <c r="CF493" s="5"/>
      <c r="CG493" s="5"/>
      <c r="CH493" s="5"/>
      <c r="CI493" s="5"/>
      <c r="CJ493" s="5"/>
      <c r="CK493" s="5"/>
      <c r="CL493" s="5"/>
      <c r="CM493" s="5"/>
      <c r="CN493" s="5"/>
      <c r="CO493" s="5"/>
      <c r="CP493" s="5"/>
      <c r="CQ493" s="5"/>
      <c r="CR493" s="5"/>
      <c r="CS493" s="5"/>
      <c r="CT493" s="5"/>
      <c r="CU493" s="5"/>
      <c r="CV493" s="5"/>
      <c r="CW493" s="5"/>
      <c r="CX493" s="5"/>
      <c r="CY493" s="5"/>
      <c r="CZ493" s="5"/>
      <c r="DA493" s="5"/>
      <c r="DB493" s="5"/>
      <c r="DC493" s="5"/>
      <c r="DD493" s="5"/>
      <c r="DE493" s="5"/>
      <c r="DF493" s="5"/>
      <c r="DG493" s="5"/>
      <c r="DH493" s="5"/>
      <c r="DI493" s="5"/>
      <c r="DJ493" s="5"/>
      <c r="DK493" s="5"/>
      <c r="DL493" s="5"/>
      <c r="DM493" s="5"/>
      <c r="DN493" s="5"/>
      <c r="DO493" s="5"/>
      <c r="DP493" s="5"/>
      <c r="DQ493" s="5"/>
      <c r="DR493" s="5"/>
      <c r="DS493" s="5"/>
      <c r="DT493" s="5"/>
      <c r="DU493" s="5"/>
      <c r="DV493" s="5"/>
      <c r="DW493" s="5"/>
      <c r="DX493" s="5"/>
      <c r="DY493" s="5"/>
      <c r="DZ493" s="5"/>
      <c r="EA493" s="5"/>
      <c r="EB493" s="5"/>
      <c r="EC493" s="5"/>
      <c r="ED493" s="5"/>
      <c r="EE493" s="5"/>
      <c r="EF493" s="5"/>
      <c r="EG493" s="5"/>
      <c r="EH493" s="5"/>
      <c r="EI493" s="5"/>
      <c r="EJ493" s="5"/>
      <c r="EK493" s="5"/>
      <c r="EL493" s="5"/>
      <c r="EM493" s="5"/>
      <c r="EN493" s="5"/>
      <c r="EO493" s="5"/>
      <c r="EP493" s="5"/>
      <c r="EQ493" s="5"/>
      <c r="ER493" s="5"/>
      <c r="ES493" s="5"/>
      <c r="ET493" s="5"/>
      <c r="EU493" s="5"/>
      <c r="EV493" s="5"/>
      <c r="EW493" s="5"/>
      <c r="EX493" s="5"/>
      <c r="EY493" s="5"/>
      <c r="EZ493" s="5"/>
      <c r="FA493" s="5"/>
      <c r="FB493" s="5"/>
      <c r="FC493" s="5"/>
      <c r="FD493" s="5"/>
      <c r="FE493" s="5"/>
      <c r="FF493" s="5"/>
      <c r="FG493" s="5"/>
      <c r="FH493" s="5"/>
      <c r="FI493" s="5"/>
      <c r="FJ493" s="5"/>
      <c r="FK493" s="5"/>
      <c r="FL493" s="5"/>
      <c r="FM493" s="5"/>
      <c r="FN493" s="5"/>
      <c r="FO493" s="5"/>
      <c r="FP493" s="5"/>
      <c r="FQ493" s="5"/>
      <c r="FR493" s="5"/>
      <c r="FS493" s="5"/>
      <c r="FT493" s="5"/>
      <c r="FU493" s="5"/>
      <c r="FV493" s="5"/>
      <c r="FW493" s="5"/>
      <c r="FX493" s="5"/>
      <c r="FY493" s="5"/>
      <c r="FZ493" s="5"/>
      <c r="GA493" s="5"/>
      <c r="GB493" s="5"/>
      <c r="GC493" s="5"/>
      <c r="GD493" s="5"/>
      <c r="GE493" s="5"/>
      <c r="GF493" s="5"/>
      <c r="GG493" s="5"/>
      <c r="GH493" s="5"/>
      <c r="GI493" s="5"/>
      <c r="GJ493" s="5"/>
      <c r="GK493" s="5"/>
      <c r="GL493" s="5"/>
      <c r="GM493" s="5"/>
      <c r="GN493" s="5"/>
      <c r="GO493" s="5"/>
      <c r="GP493" s="5"/>
      <c r="GQ493" s="5"/>
      <c r="GR493" s="5"/>
      <c r="GS493" s="5"/>
      <c r="GT493" s="5"/>
      <c r="GU493" s="5"/>
      <c r="GV493" s="5"/>
      <c r="GW493" s="5"/>
      <c r="GX493" s="5"/>
      <c r="GY493" s="5"/>
      <c r="GZ493" s="5"/>
      <c r="HA493" s="5"/>
      <c r="HB493" s="5"/>
      <c r="HC493" s="5"/>
      <c r="HD493" s="5"/>
      <c r="HE493" s="5"/>
      <c r="HF493" s="5"/>
      <c r="HG493" s="5"/>
      <c r="HH493" s="5"/>
      <c r="HI493" s="5"/>
      <c r="HJ493" s="5"/>
      <c r="HK493" s="5"/>
      <c r="HL493" s="5"/>
      <c r="HM493" s="5"/>
      <c r="HN493" s="5"/>
      <c r="HO493" s="5"/>
      <c r="HP493" s="5"/>
      <c r="HQ493" s="5"/>
      <c r="HR493" s="5"/>
      <c r="HS493" s="5"/>
      <c r="HT493" s="5"/>
      <c r="HU493" s="5"/>
      <c r="HV493" s="5"/>
      <c r="HW493" s="5"/>
      <c r="HX493" s="5"/>
      <c r="HY493" s="5"/>
      <c r="HZ493" s="5"/>
      <c r="IA493" s="5"/>
      <c r="IB493" s="5"/>
      <c r="IC493" s="5"/>
      <c r="ID493" s="5"/>
      <c r="IE493" s="5"/>
      <c r="IF493" s="5"/>
      <c r="IG493" s="5"/>
      <c r="IH493" s="5"/>
      <c r="II493" s="5"/>
      <c r="IJ493" s="5"/>
      <c r="IK493" s="5"/>
      <c r="IL493" s="5"/>
      <c r="IM493" s="5"/>
      <c r="IN493" s="5"/>
      <c r="IO493" s="5"/>
      <c r="IP493" s="5"/>
    </row>
    <row r="494" spans="1:250" s="15" customFormat="1" ht="11.25" customHeight="1">
      <c r="A494" s="88" t="s">
        <v>140</v>
      </c>
      <c r="B494" s="88"/>
      <c r="C494" s="88"/>
      <c r="D494" s="88"/>
      <c r="E494" s="88"/>
      <c r="F494" s="88"/>
      <c r="G494" s="88"/>
      <c r="H494" s="88"/>
      <c r="I494" s="88"/>
      <c r="J494" s="87"/>
      <c r="K494" s="46"/>
      <c r="L494" s="46"/>
      <c r="M494" s="46"/>
      <c r="N494" s="46"/>
      <c r="O494" s="46"/>
      <c r="P494" s="5"/>
      <c r="Q494" s="5"/>
      <c r="R494" s="5"/>
      <c r="S494" s="5"/>
      <c r="T494" s="5"/>
      <c r="U494" s="5"/>
      <c r="V494" s="5"/>
      <c r="W494" s="5"/>
      <c r="X494" s="5"/>
      <c r="Y494" s="5"/>
      <c r="Z494" s="5"/>
      <c r="AA494" s="5"/>
      <c r="AB494" s="5"/>
      <c r="AC494" s="5"/>
      <c r="AD494" s="5"/>
      <c r="AE494" s="5"/>
      <c r="AF494" s="5"/>
      <c r="AG494" s="5"/>
      <c r="AH494" s="5"/>
      <c r="AI494" s="5"/>
      <c r="AJ494" s="5"/>
      <c r="AK494" s="5"/>
      <c r="AL494" s="5"/>
      <c r="AM494" s="5"/>
      <c r="AN494" s="5"/>
      <c r="AO494" s="5"/>
      <c r="AP494" s="5"/>
      <c r="AQ494" s="5"/>
      <c r="AR494" s="5"/>
      <c r="AS494" s="5"/>
      <c r="AT494" s="5"/>
      <c r="AU494" s="5"/>
      <c r="AV494" s="5"/>
      <c r="AW494" s="5"/>
      <c r="AX494" s="5"/>
      <c r="AY494" s="5"/>
      <c r="AZ494" s="5"/>
      <c r="BA494" s="5"/>
      <c r="BB494" s="5"/>
      <c r="BC494" s="5"/>
      <c r="BD494" s="5"/>
      <c r="BE494" s="5"/>
      <c r="BF494" s="5"/>
      <c r="BG494" s="5"/>
      <c r="BH494" s="5"/>
      <c r="BI494" s="5"/>
      <c r="BJ494" s="5"/>
      <c r="BK494" s="5"/>
      <c r="BL494" s="5"/>
      <c r="BM494" s="5"/>
      <c r="BN494" s="5"/>
      <c r="BO494" s="5"/>
      <c r="BP494" s="5"/>
      <c r="BQ494" s="5"/>
      <c r="BR494" s="5"/>
      <c r="BS494" s="5"/>
      <c r="BT494" s="5"/>
      <c r="BU494" s="5"/>
      <c r="BV494" s="5"/>
      <c r="BW494" s="5"/>
      <c r="BX494" s="5"/>
      <c r="BY494" s="5"/>
      <c r="BZ494" s="5"/>
      <c r="CA494" s="5"/>
      <c r="CB494" s="5"/>
      <c r="CC494" s="5"/>
      <c r="CD494" s="5"/>
      <c r="CE494" s="5"/>
      <c r="CF494" s="5"/>
      <c r="CG494" s="5"/>
      <c r="CH494" s="5"/>
      <c r="CI494" s="5"/>
      <c r="CJ494" s="5"/>
      <c r="CK494" s="5"/>
      <c r="CL494" s="5"/>
      <c r="CM494" s="5"/>
      <c r="CN494" s="5"/>
      <c r="CO494" s="5"/>
      <c r="CP494" s="5"/>
      <c r="CQ494" s="5"/>
      <c r="CR494" s="5"/>
      <c r="CS494" s="5"/>
      <c r="CT494" s="5"/>
      <c r="CU494" s="5"/>
      <c r="CV494" s="5"/>
      <c r="CW494" s="5"/>
      <c r="CX494" s="5"/>
      <c r="CY494" s="5"/>
      <c r="CZ494" s="5"/>
      <c r="DA494" s="5"/>
      <c r="DB494" s="5"/>
      <c r="DC494" s="5"/>
      <c r="DD494" s="5"/>
      <c r="DE494" s="5"/>
      <c r="DF494" s="5"/>
      <c r="DG494" s="5"/>
      <c r="DH494" s="5"/>
      <c r="DI494" s="5"/>
      <c r="DJ494" s="5"/>
      <c r="DK494" s="5"/>
      <c r="DL494" s="5"/>
      <c r="DM494" s="5"/>
      <c r="DN494" s="5"/>
      <c r="DO494" s="5"/>
      <c r="DP494" s="5"/>
      <c r="DQ494" s="5"/>
      <c r="DR494" s="5"/>
      <c r="DS494" s="5"/>
      <c r="DT494" s="5"/>
      <c r="DU494" s="5"/>
      <c r="DV494" s="5"/>
      <c r="DW494" s="5"/>
      <c r="DX494" s="5"/>
      <c r="DY494" s="5"/>
      <c r="DZ494" s="5"/>
      <c r="EA494" s="5"/>
      <c r="EB494" s="5"/>
      <c r="EC494" s="5"/>
      <c r="ED494" s="5"/>
      <c r="EE494" s="5"/>
      <c r="EF494" s="5"/>
      <c r="EG494" s="5"/>
      <c r="EH494" s="5"/>
      <c r="EI494" s="5"/>
      <c r="EJ494" s="5"/>
      <c r="EK494" s="5"/>
      <c r="EL494" s="5"/>
      <c r="EM494" s="5"/>
      <c r="EN494" s="5"/>
      <c r="EO494" s="5"/>
      <c r="EP494" s="5"/>
      <c r="EQ494" s="5"/>
      <c r="ER494" s="5"/>
      <c r="ES494" s="5"/>
      <c r="ET494" s="5"/>
      <c r="EU494" s="5"/>
      <c r="EV494" s="5"/>
      <c r="EW494" s="5"/>
      <c r="EX494" s="5"/>
      <c r="EY494" s="5"/>
      <c r="EZ494" s="5"/>
      <c r="FA494" s="5"/>
      <c r="FB494" s="5"/>
      <c r="FC494" s="5"/>
      <c r="FD494" s="5"/>
      <c r="FE494" s="5"/>
      <c r="FF494" s="5"/>
      <c r="FG494" s="5"/>
      <c r="FH494" s="5"/>
      <c r="FI494" s="5"/>
      <c r="FJ494" s="5"/>
      <c r="FK494" s="5"/>
      <c r="FL494" s="5"/>
      <c r="FM494" s="5"/>
      <c r="FN494" s="5"/>
      <c r="FO494" s="5"/>
      <c r="FP494" s="5"/>
      <c r="FQ494" s="5"/>
      <c r="FR494" s="5"/>
      <c r="FS494" s="5"/>
      <c r="FT494" s="5"/>
      <c r="FU494" s="5"/>
      <c r="FV494" s="5"/>
      <c r="FW494" s="5"/>
      <c r="FX494" s="5"/>
      <c r="FY494" s="5"/>
      <c r="FZ494" s="5"/>
      <c r="GA494" s="5"/>
      <c r="GB494" s="5"/>
      <c r="GC494" s="5"/>
      <c r="GD494" s="5"/>
      <c r="GE494" s="5"/>
      <c r="GF494" s="5"/>
      <c r="GG494" s="5"/>
      <c r="GH494" s="5"/>
      <c r="GI494" s="5"/>
      <c r="GJ494" s="5"/>
      <c r="GK494" s="5"/>
      <c r="GL494" s="5"/>
      <c r="GM494" s="5"/>
      <c r="GN494" s="5"/>
      <c r="GO494" s="5"/>
      <c r="GP494" s="5"/>
      <c r="GQ494" s="5"/>
      <c r="GR494" s="5"/>
      <c r="GS494" s="5"/>
      <c r="GT494" s="5"/>
      <c r="GU494" s="5"/>
      <c r="GV494" s="5"/>
      <c r="GW494" s="5"/>
      <c r="GX494" s="5"/>
      <c r="GY494" s="5"/>
      <c r="GZ494" s="5"/>
      <c r="HA494" s="5"/>
      <c r="HB494" s="5"/>
      <c r="HC494" s="5"/>
      <c r="HD494" s="5"/>
      <c r="HE494" s="5"/>
      <c r="HF494" s="5"/>
      <c r="HG494" s="5"/>
      <c r="HH494" s="5"/>
      <c r="HI494" s="5"/>
      <c r="HJ494" s="5"/>
      <c r="HK494" s="5"/>
      <c r="HL494" s="5"/>
      <c r="HM494" s="5"/>
      <c r="HN494" s="5"/>
      <c r="HO494" s="5"/>
      <c r="HP494" s="5"/>
      <c r="HQ494" s="5"/>
      <c r="HR494" s="5"/>
      <c r="HS494" s="5"/>
      <c r="HT494" s="5"/>
      <c r="HU494" s="5"/>
      <c r="HV494" s="5"/>
      <c r="HW494" s="5"/>
      <c r="HX494" s="5"/>
      <c r="HY494" s="5"/>
      <c r="HZ494" s="5"/>
      <c r="IA494" s="5"/>
      <c r="IB494" s="5"/>
      <c r="IC494" s="5"/>
      <c r="ID494" s="5"/>
      <c r="IE494" s="5"/>
      <c r="IF494" s="5"/>
      <c r="IG494" s="5"/>
      <c r="IH494" s="5"/>
      <c r="II494" s="5"/>
      <c r="IJ494" s="5"/>
      <c r="IK494" s="5"/>
      <c r="IL494" s="5"/>
      <c r="IM494" s="5"/>
      <c r="IN494" s="5"/>
      <c r="IO494" s="5"/>
      <c r="IP494" s="5"/>
    </row>
    <row r="495" spans="1:250" ht="12.75" customHeight="1">
      <c r="A495" s="88" t="s">
        <v>141</v>
      </c>
      <c r="B495" s="88"/>
      <c r="C495" s="88"/>
      <c r="D495" s="88"/>
      <c r="E495" s="88"/>
      <c r="F495" s="88"/>
      <c r="G495" s="88"/>
      <c r="H495" s="88"/>
      <c r="I495" s="88"/>
      <c r="J495" s="87"/>
      <c r="K495" s="18"/>
      <c r="L495" s="18"/>
      <c r="M495" s="18"/>
      <c r="N495" s="18"/>
      <c r="O495" s="18"/>
    </row>
    <row r="496" spans="1:250" ht="19.5" customHeight="1">
      <c r="A496" s="89" t="s">
        <v>142</v>
      </c>
      <c r="B496" s="89"/>
      <c r="C496" s="89"/>
      <c r="D496" s="89"/>
      <c r="E496" s="89"/>
      <c r="F496" s="89"/>
      <c r="G496" s="89"/>
      <c r="H496" s="89"/>
      <c r="I496" s="89"/>
      <c r="J496" s="9"/>
      <c r="K496" s="1"/>
      <c r="L496" s="47"/>
      <c r="M496" s="48"/>
      <c r="N496" s="48"/>
    </row>
    <row r="497" spans="1:250" s="32" customFormat="1" ht="3" customHeight="1">
      <c r="A497" s="25"/>
      <c r="B497" s="9"/>
      <c r="C497" s="9"/>
      <c r="D497" s="12"/>
      <c r="E497" s="12"/>
      <c r="F497" s="12"/>
      <c r="G497" s="12"/>
      <c r="H497" s="9"/>
      <c r="I497" s="9"/>
      <c r="J497" s="50"/>
      <c r="K497" s="51"/>
      <c r="L497" s="52"/>
      <c r="M497" s="50"/>
      <c r="N497" s="50"/>
      <c r="O497" s="51"/>
      <c r="P497" s="51"/>
      <c r="Q497" s="51"/>
      <c r="R497" s="51"/>
      <c r="S497" s="51"/>
      <c r="T497" s="51"/>
      <c r="U497" s="51"/>
      <c r="V497" s="51"/>
      <c r="W497" s="51"/>
      <c r="X497" s="51"/>
      <c r="Y497" s="51"/>
      <c r="Z497" s="51"/>
      <c r="AA497" s="51"/>
      <c r="AB497" s="51"/>
      <c r="AC497" s="51"/>
      <c r="AD497" s="51"/>
      <c r="AE497" s="51"/>
      <c r="AF497" s="51"/>
      <c r="AG497" s="51"/>
      <c r="AH497" s="51"/>
      <c r="AI497" s="51"/>
      <c r="AJ497" s="51"/>
      <c r="AK497" s="51"/>
      <c r="AL497" s="51"/>
      <c r="AM497" s="51"/>
      <c r="AN497" s="51"/>
      <c r="AO497" s="51"/>
      <c r="AP497" s="51"/>
      <c r="AQ497" s="51"/>
      <c r="AR497" s="51"/>
      <c r="AS497" s="51"/>
      <c r="AT497" s="51"/>
      <c r="AU497" s="51"/>
      <c r="AV497" s="51"/>
      <c r="AW497" s="51"/>
      <c r="AX497" s="51"/>
      <c r="AY497" s="51"/>
      <c r="AZ497" s="51"/>
      <c r="BA497" s="51"/>
      <c r="BB497" s="51"/>
      <c r="BC497" s="51"/>
      <c r="BD497" s="51"/>
      <c r="BE497" s="51"/>
      <c r="BF497" s="51"/>
      <c r="BG497" s="51"/>
      <c r="BH497" s="51"/>
      <c r="BI497" s="51"/>
      <c r="BJ497" s="51"/>
      <c r="BK497" s="51"/>
      <c r="BL497" s="51"/>
      <c r="BM497" s="51"/>
      <c r="BN497" s="51"/>
      <c r="BO497" s="51"/>
      <c r="BP497" s="51"/>
      <c r="BQ497" s="51"/>
      <c r="BR497" s="51"/>
      <c r="BS497" s="51"/>
      <c r="BT497" s="51"/>
      <c r="BU497" s="51"/>
      <c r="BV497" s="51"/>
      <c r="BW497" s="51"/>
      <c r="BX497" s="51"/>
      <c r="BY497" s="51"/>
      <c r="BZ497" s="51"/>
      <c r="CA497" s="51"/>
      <c r="CB497" s="51"/>
      <c r="CC497" s="51"/>
      <c r="CD497" s="51"/>
      <c r="CE497" s="51"/>
      <c r="CF497" s="51"/>
      <c r="CG497" s="51"/>
      <c r="CH497" s="51"/>
      <c r="CI497" s="51"/>
      <c r="CJ497" s="51"/>
      <c r="CK497" s="51"/>
      <c r="CL497" s="51"/>
      <c r="CM497" s="51"/>
      <c r="CN497" s="51"/>
      <c r="CO497" s="51"/>
      <c r="CP497" s="51"/>
      <c r="CQ497" s="51"/>
      <c r="CR497" s="51"/>
      <c r="CS497" s="51"/>
      <c r="CT497" s="51"/>
      <c r="CU497" s="51"/>
      <c r="CV497" s="51"/>
      <c r="CW497" s="51"/>
      <c r="CX497" s="51"/>
      <c r="CY497" s="51"/>
      <c r="CZ497" s="51"/>
      <c r="DA497" s="51"/>
      <c r="DB497" s="51"/>
      <c r="DC497" s="51"/>
      <c r="DD497" s="51"/>
      <c r="DE497" s="51"/>
      <c r="DF497" s="51"/>
      <c r="DG497" s="51"/>
      <c r="DH497" s="51"/>
      <c r="DI497" s="51"/>
      <c r="DJ497" s="51"/>
      <c r="DK497" s="51"/>
      <c r="DL497" s="51"/>
      <c r="DM497" s="51"/>
      <c r="DN497" s="51"/>
      <c r="DO497" s="51"/>
      <c r="DP497" s="51"/>
      <c r="DQ497" s="51"/>
      <c r="DR497" s="51"/>
      <c r="DS497" s="51"/>
      <c r="DT497" s="51"/>
      <c r="DU497" s="51"/>
      <c r="DV497" s="51"/>
      <c r="DW497" s="51"/>
      <c r="DX497" s="51"/>
      <c r="DY497" s="51"/>
      <c r="DZ497" s="51"/>
      <c r="EA497" s="51"/>
      <c r="EB497" s="51"/>
      <c r="EC497" s="51"/>
      <c r="ED497" s="51"/>
      <c r="EE497" s="51"/>
      <c r="EF497" s="51"/>
      <c r="EG497" s="51"/>
      <c r="EH497" s="51"/>
      <c r="EI497" s="51"/>
      <c r="EJ497" s="51"/>
      <c r="EK497" s="51"/>
      <c r="EL497" s="51"/>
      <c r="EM497" s="51"/>
      <c r="EN497" s="51"/>
      <c r="EO497" s="51"/>
      <c r="EP497" s="51"/>
      <c r="EQ497" s="51"/>
      <c r="ER497" s="51"/>
      <c r="ES497" s="51"/>
      <c r="ET497" s="51"/>
      <c r="EU497" s="51"/>
      <c r="EV497" s="51"/>
      <c r="EW497" s="51"/>
      <c r="EX497" s="51"/>
      <c r="EY497" s="51"/>
      <c r="EZ497" s="51"/>
      <c r="FA497" s="51"/>
      <c r="FB497" s="51"/>
      <c r="FC497" s="51"/>
      <c r="FD497" s="51"/>
      <c r="FE497" s="51"/>
      <c r="FF497" s="51"/>
      <c r="FG497" s="51"/>
      <c r="FH497" s="51"/>
      <c r="FI497" s="51"/>
      <c r="FJ497" s="51"/>
      <c r="FK497" s="51"/>
      <c r="FL497" s="51"/>
      <c r="FM497" s="51"/>
      <c r="FN497" s="51"/>
      <c r="FO497" s="51"/>
      <c r="FP497" s="51"/>
      <c r="FQ497" s="51"/>
      <c r="FR497" s="51"/>
      <c r="FS497" s="51"/>
      <c r="FT497" s="51"/>
      <c r="FU497" s="51"/>
      <c r="FV497" s="51"/>
      <c r="FW497" s="51"/>
      <c r="FX497" s="51"/>
      <c r="FY497" s="51"/>
      <c r="FZ497" s="51"/>
      <c r="GA497" s="51"/>
      <c r="GB497" s="51"/>
      <c r="GC497" s="51"/>
      <c r="GD497" s="51"/>
      <c r="GE497" s="51"/>
      <c r="GF497" s="51"/>
      <c r="GG497" s="51"/>
      <c r="GH497" s="51"/>
      <c r="GI497" s="51"/>
      <c r="GJ497" s="51"/>
      <c r="GK497" s="51"/>
      <c r="GL497" s="51"/>
      <c r="GM497" s="51"/>
      <c r="GN497" s="51"/>
      <c r="GO497" s="51"/>
      <c r="GP497" s="51"/>
      <c r="GQ497" s="51"/>
      <c r="GR497" s="51"/>
      <c r="GS497" s="51"/>
      <c r="GT497" s="51"/>
      <c r="GU497" s="51"/>
      <c r="GV497" s="51"/>
      <c r="GW497" s="51"/>
      <c r="GX497" s="51"/>
      <c r="GY497" s="51"/>
      <c r="GZ497" s="51"/>
      <c r="HA497" s="51"/>
      <c r="HB497" s="51"/>
      <c r="HC497" s="51"/>
      <c r="HD497" s="51"/>
      <c r="HE497" s="51"/>
      <c r="HF497" s="51"/>
      <c r="HG497" s="51"/>
      <c r="HH497" s="51"/>
      <c r="HI497" s="51"/>
      <c r="HJ497" s="51"/>
      <c r="HK497" s="51"/>
      <c r="HL497" s="51"/>
      <c r="HM497" s="51"/>
      <c r="HN497" s="51"/>
      <c r="HO497" s="51"/>
      <c r="HP497" s="51"/>
      <c r="HQ497" s="51"/>
      <c r="HR497" s="51"/>
      <c r="HS497" s="51"/>
      <c r="HT497" s="51"/>
      <c r="HU497" s="51"/>
      <c r="HV497" s="51"/>
      <c r="HW497" s="51"/>
      <c r="HX497" s="51"/>
      <c r="HY497" s="51"/>
      <c r="HZ497" s="51"/>
      <c r="IA497" s="51"/>
      <c r="IB497" s="51"/>
      <c r="IC497" s="51"/>
      <c r="ID497" s="51"/>
      <c r="IE497" s="51"/>
      <c r="IF497" s="51"/>
      <c r="IG497" s="51"/>
      <c r="IH497" s="51"/>
      <c r="II497" s="51"/>
      <c r="IJ497" s="51"/>
      <c r="IK497" s="51"/>
      <c r="IL497" s="51"/>
      <c r="IM497" s="51"/>
      <c r="IN497" s="51"/>
      <c r="IO497" s="51"/>
    </row>
    <row r="498" spans="1:250" s="15" customFormat="1" ht="10.5" customHeight="1">
      <c r="A498" s="30" t="s">
        <v>143</v>
      </c>
      <c r="B498" s="30"/>
      <c r="C498" s="31"/>
      <c r="D498" s="31"/>
      <c r="E498" s="31"/>
      <c r="F498" s="31"/>
      <c r="G498" s="49"/>
      <c r="H498" s="50"/>
      <c r="I498" s="50"/>
      <c r="J498" s="54"/>
      <c r="K498" s="6"/>
      <c r="L498" s="55"/>
      <c r="M498" s="53"/>
      <c r="N498" s="53"/>
      <c r="O498" s="5"/>
      <c r="P498" s="5"/>
      <c r="Q498" s="5"/>
      <c r="R498" s="5"/>
      <c r="S498" s="5"/>
      <c r="T498" s="5"/>
      <c r="U498" s="5"/>
      <c r="V498" s="5"/>
      <c r="W498" s="5"/>
      <c r="X498" s="5"/>
      <c r="Y498" s="5"/>
      <c r="Z498" s="5"/>
      <c r="AA498" s="5"/>
      <c r="AB498" s="5"/>
      <c r="AC498" s="5"/>
      <c r="AD498" s="5"/>
      <c r="AE498" s="5"/>
      <c r="AF498" s="5"/>
      <c r="AG498" s="5"/>
      <c r="AH498" s="5"/>
      <c r="AI498" s="5"/>
      <c r="AJ498" s="5"/>
      <c r="AK498" s="5"/>
      <c r="AL498" s="5"/>
      <c r="AM498" s="5"/>
      <c r="AN498" s="5"/>
      <c r="AO498" s="5"/>
      <c r="AP498" s="5"/>
      <c r="AQ498" s="5"/>
      <c r="AR498" s="5"/>
      <c r="AS498" s="5"/>
      <c r="AT498" s="5"/>
      <c r="AU498" s="5"/>
      <c r="AV498" s="5"/>
      <c r="AW498" s="5"/>
      <c r="AX498" s="5"/>
      <c r="AY498" s="5"/>
      <c r="AZ498" s="5"/>
      <c r="BA498" s="5"/>
      <c r="BB498" s="5"/>
      <c r="BC498" s="5"/>
      <c r="BD498" s="5"/>
      <c r="BE498" s="5"/>
      <c r="BF498" s="5"/>
      <c r="BG498" s="5"/>
      <c r="BH498" s="5"/>
      <c r="BI498" s="5"/>
      <c r="BJ498" s="5"/>
      <c r="BK498" s="5"/>
      <c r="BL498" s="5"/>
      <c r="BM498" s="5"/>
      <c r="BN498" s="5"/>
      <c r="BO498" s="5"/>
      <c r="BP498" s="5"/>
      <c r="BQ498" s="5"/>
      <c r="BR498" s="5"/>
      <c r="BS498" s="5"/>
      <c r="BT498" s="5"/>
      <c r="BU498" s="5"/>
      <c r="BV498" s="5"/>
      <c r="BW498" s="5"/>
      <c r="BX498" s="5"/>
      <c r="BY498" s="5"/>
      <c r="BZ498" s="5"/>
      <c r="CA498" s="5"/>
      <c r="CB498" s="5"/>
      <c r="CC498" s="5"/>
      <c r="CD498" s="5"/>
      <c r="CE498" s="5"/>
      <c r="CF498" s="5"/>
      <c r="CG498" s="5"/>
      <c r="CH498" s="5"/>
      <c r="CI498" s="5"/>
      <c r="CJ498" s="5"/>
      <c r="CK498" s="5"/>
      <c r="CL498" s="5"/>
      <c r="CM498" s="5"/>
      <c r="CN498" s="5"/>
      <c r="CO498" s="5"/>
      <c r="CP498" s="5"/>
      <c r="CQ498" s="5"/>
      <c r="CR498" s="5"/>
      <c r="CS498" s="5"/>
      <c r="CT498" s="5"/>
      <c r="CU498" s="5"/>
      <c r="CV498" s="5"/>
      <c r="CW498" s="5"/>
      <c r="CX498" s="5"/>
      <c r="CY498" s="5"/>
      <c r="CZ498" s="5"/>
      <c r="DA498" s="5"/>
      <c r="DB498" s="5"/>
      <c r="DC498" s="5"/>
      <c r="DD498" s="5"/>
      <c r="DE498" s="5"/>
      <c r="DF498" s="5"/>
      <c r="DG498" s="5"/>
      <c r="DH498" s="5"/>
      <c r="DI498" s="5"/>
      <c r="DJ498" s="5"/>
      <c r="DK498" s="5"/>
      <c r="DL498" s="5"/>
      <c r="DM498" s="5"/>
      <c r="DN498" s="5"/>
      <c r="DO498" s="5"/>
      <c r="DP498" s="5"/>
      <c r="DQ498" s="5"/>
      <c r="DR498" s="5"/>
      <c r="DS498" s="5"/>
      <c r="DT498" s="5"/>
      <c r="DU498" s="5"/>
      <c r="DV498" s="5"/>
      <c r="DW498" s="5"/>
      <c r="DX498" s="5"/>
      <c r="DY498" s="5"/>
      <c r="DZ498" s="5"/>
      <c r="EA498" s="5"/>
      <c r="EB498" s="5"/>
      <c r="EC498" s="5"/>
      <c r="ED498" s="5"/>
      <c r="EE498" s="5"/>
      <c r="EF498" s="5"/>
      <c r="EG498" s="5"/>
      <c r="EH498" s="5"/>
      <c r="EI498" s="5"/>
      <c r="EJ498" s="5"/>
      <c r="EK498" s="5"/>
      <c r="EL498" s="5"/>
      <c r="EM498" s="5"/>
      <c r="EN498" s="5"/>
      <c r="EO498" s="5"/>
      <c r="EP498" s="5"/>
      <c r="EQ498" s="5"/>
      <c r="ER498" s="5"/>
      <c r="ES498" s="5"/>
      <c r="ET498" s="5"/>
      <c r="EU498" s="5"/>
      <c r="EV498" s="5"/>
      <c r="EW498" s="5"/>
      <c r="EX498" s="5"/>
      <c r="EY498" s="5"/>
      <c r="EZ498" s="5"/>
      <c r="FA498" s="5"/>
      <c r="FB498" s="5"/>
      <c r="FC498" s="5"/>
      <c r="FD498" s="5"/>
      <c r="FE498" s="5"/>
      <c r="FF498" s="5"/>
      <c r="FG498" s="5"/>
      <c r="FH498" s="5"/>
      <c r="FI498" s="5"/>
      <c r="FJ498" s="5"/>
      <c r="FK498" s="5"/>
      <c r="FL498" s="5"/>
      <c r="FM498" s="5"/>
      <c r="FN498" s="5"/>
      <c r="FO498" s="5"/>
      <c r="FP498" s="5"/>
      <c r="FQ498" s="5"/>
      <c r="FR498" s="5"/>
      <c r="FS498" s="5"/>
      <c r="FT498" s="5"/>
      <c r="FU498" s="5"/>
      <c r="FV498" s="5"/>
      <c r="FW498" s="5"/>
      <c r="FX498" s="5"/>
      <c r="FY498" s="5"/>
      <c r="FZ498" s="5"/>
      <c r="GA498" s="5"/>
      <c r="GB498" s="5"/>
      <c r="GC498" s="5"/>
      <c r="GD498" s="5"/>
      <c r="GE498" s="5"/>
      <c r="GF498" s="5"/>
      <c r="GG498" s="5"/>
      <c r="GH498" s="5"/>
      <c r="GI498" s="5"/>
      <c r="GJ498" s="5"/>
      <c r="GK498" s="5"/>
      <c r="GL498" s="5"/>
      <c r="GM498" s="5"/>
      <c r="GN498" s="5"/>
      <c r="GO498" s="5"/>
      <c r="GP498" s="5"/>
      <c r="GQ498" s="5"/>
      <c r="GR498" s="5"/>
      <c r="GS498" s="5"/>
      <c r="GT498" s="5"/>
      <c r="GU498" s="5"/>
      <c r="GV498" s="5"/>
      <c r="GW498" s="5"/>
      <c r="GX498" s="5"/>
      <c r="GY498" s="5"/>
      <c r="GZ498" s="5"/>
      <c r="HA498" s="5"/>
      <c r="HB498" s="5"/>
      <c r="HC498" s="5"/>
      <c r="HD498" s="5"/>
      <c r="HE498" s="5"/>
      <c r="HF498" s="5"/>
      <c r="HG498" s="5"/>
      <c r="HH498" s="5"/>
      <c r="HI498" s="5"/>
      <c r="HJ498" s="5"/>
      <c r="HK498" s="5"/>
      <c r="HL498" s="5"/>
      <c r="HM498" s="5"/>
      <c r="HN498" s="5"/>
      <c r="HO498" s="5"/>
      <c r="HP498" s="5"/>
      <c r="HQ498" s="5"/>
      <c r="HR498" s="5"/>
      <c r="HS498" s="5"/>
      <c r="HT498" s="5"/>
      <c r="HU498" s="5"/>
      <c r="HV498" s="5"/>
      <c r="HW498" s="5"/>
      <c r="HX498" s="5"/>
      <c r="HY498" s="5"/>
      <c r="HZ498" s="5"/>
      <c r="IA498" s="5"/>
      <c r="IB498" s="5"/>
      <c r="IC498" s="5"/>
      <c r="ID498" s="5"/>
      <c r="IE498" s="5"/>
      <c r="IF498" s="5"/>
      <c r="IG498" s="5"/>
      <c r="IH498" s="5"/>
      <c r="II498" s="5"/>
      <c r="IJ498" s="5"/>
      <c r="IK498" s="5"/>
      <c r="IL498" s="5"/>
      <c r="IM498" s="5"/>
      <c r="IN498" s="5"/>
      <c r="IO498" s="5"/>
    </row>
    <row r="499" spans="1:250" s="15" customFormat="1" ht="2.25" customHeight="1">
      <c r="A499" s="26"/>
      <c r="B499" s="1"/>
      <c r="C499" s="2"/>
      <c r="D499" s="1"/>
      <c r="E499" s="1"/>
      <c r="F499" s="1"/>
      <c r="G499" s="53"/>
      <c r="H499" s="54"/>
      <c r="I499" s="54"/>
      <c r="J499" s="54"/>
      <c r="K499" s="6"/>
      <c r="L499" s="53"/>
      <c r="M499" s="53"/>
      <c r="N499" s="53"/>
      <c r="O499" s="5"/>
      <c r="P499" s="5"/>
      <c r="Q499" s="5"/>
      <c r="R499" s="5"/>
      <c r="S499" s="5"/>
      <c r="T499" s="5"/>
      <c r="U499" s="5"/>
      <c r="V499" s="5"/>
      <c r="W499" s="5"/>
      <c r="X499" s="5"/>
      <c r="Y499" s="5"/>
      <c r="Z499" s="5"/>
      <c r="AA499" s="5"/>
      <c r="AB499" s="5"/>
      <c r="AC499" s="5"/>
      <c r="AD499" s="5"/>
      <c r="AE499" s="5"/>
      <c r="AF499" s="5"/>
      <c r="AG499" s="5"/>
      <c r="AH499" s="5"/>
      <c r="AI499" s="5"/>
      <c r="AJ499" s="5"/>
      <c r="AK499" s="5"/>
      <c r="AL499" s="5"/>
      <c r="AM499" s="5"/>
      <c r="AN499" s="5"/>
      <c r="AO499" s="5"/>
      <c r="AP499" s="5"/>
      <c r="AQ499" s="5"/>
      <c r="AR499" s="5"/>
      <c r="AS499" s="5"/>
      <c r="AT499" s="5"/>
      <c r="AU499" s="5"/>
      <c r="AV499" s="5"/>
      <c r="AW499" s="5"/>
      <c r="AX499" s="5"/>
      <c r="AY499" s="5"/>
      <c r="AZ499" s="5"/>
      <c r="BA499" s="5"/>
      <c r="BB499" s="5"/>
      <c r="BC499" s="5"/>
      <c r="BD499" s="5"/>
      <c r="BE499" s="5"/>
      <c r="BF499" s="5"/>
      <c r="BG499" s="5"/>
      <c r="BH499" s="5"/>
      <c r="BI499" s="5"/>
      <c r="BJ499" s="5"/>
      <c r="BK499" s="5"/>
      <c r="BL499" s="5"/>
      <c r="BM499" s="5"/>
      <c r="BN499" s="5"/>
      <c r="BO499" s="5"/>
      <c r="BP499" s="5"/>
      <c r="BQ499" s="5"/>
      <c r="BR499" s="5"/>
      <c r="BS499" s="5"/>
      <c r="BT499" s="5"/>
      <c r="BU499" s="5"/>
      <c r="BV499" s="5"/>
      <c r="BW499" s="5"/>
      <c r="BX499" s="5"/>
      <c r="BY499" s="5"/>
      <c r="BZ499" s="5"/>
      <c r="CA499" s="5"/>
      <c r="CB499" s="5"/>
      <c r="CC499" s="5"/>
      <c r="CD499" s="5"/>
      <c r="CE499" s="5"/>
      <c r="CF499" s="5"/>
      <c r="CG499" s="5"/>
      <c r="CH499" s="5"/>
      <c r="CI499" s="5"/>
      <c r="CJ499" s="5"/>
      <c r="CK499" s="5"/>
      <c r="CL499" s="5"/>
      <c r="CM499" s="5"/>
      <c r="CN499" s="5"/>
      <c r="CO499" s="5"/>
      <c r="CP499" s="5"/>
      <c r="CQ499" s="5"/>
      <c r="CR499" s="5"/>
      <c r="CS499" s="5"/>
      <c r="CT499" s="5"/>
      <c r="CU499" s="5"/>
      <c r="CV499" s="5"/>
      <c r="CW499" s="5"/>
      <c r="CX499" s="5"/>
      <c r="CY499" s="5"/>
      <c r="CZ499" s="5"/>
      <c r="DA499" s="5"/>
      <c r="DB499" s="5"/>
      <c r="DC499" s="5"/>
      <c r="DD499" s="5"/>
      <c r="DE499" s="5"/>
      <c r="DF499" s="5"/>
      <c r="DG499" s="5"/>
      <c r="DH499" s="5"/>
      <c r="DI499" s="5"/>
      <c r="DJ499" s="5"/>
      <c r="DK499" s="5"/>
      <c r="DL499" s="5"/>
      <c r="DM499" s="5"/>
      <c r="DN499" s="5"/>
      <c r="DO499" s="5"/>
      <c r="DP499" s="5"/>
      <c r="DQ499" s="5"/>
      <c r="DR499" s="5"/>
      <c r="DS499" s="5"/>
      <c r="DT499" s="5"/>
      <c r="DU499" s="5"/>
      <c r="DV499" s="5"/>
      <c r="DW499" s="5"/>
      <c r="DX499" s="5"/>
      <c r="DY499" s="5"/>
      <c r="DZ499" s="5"/>
      <c r="EA499" s="5"/>
      <c r="EB499" s="5"/>
      <c r="EC499" s="5"/>
      <c r="ED499" s="5"/>
      <c r="EE499" s="5"/>
      <c r="EF499" s="5"/>
      <c r="EG499" s="5"/>
      <c r="EH499" s="5"/>
      <c r="EI499" s="5"/>
      <c r="EJ499" s="5"/>
      <c r="EK499" s="5"/>
      <c r="EL499" s="5"/>
      <c r="EM499" s="5"/>
      <c r="EN499" s="5"/>
      <c r="EO499" s="5"/>
      <c r="EP499" s="5"/>
      <c r="EQ499" s="5"/>
      <c r="ER499" s="5"/>
      <c r="ES499" s="5"/>
      <c r="ET499" s="5"/>
      <c r="EU499" s="5"/>
      <c r="EV499" s="5"/>
      <c r="EW499" s="5"/>
      <c r="EX499" s="5"/>
      <c r="EY499" s="5"/>
      <c r="EZ499" s="5"/>
      <c r="FA499" s="5"/>
      <c r="FB499" s="5"/>
      <c r="FC499" s="5"/>
      <c r="FD499" s="5"/>
      <c r="FE499" s="5"/>
      <c r="FF499" s="5"/>
      <c r="FG499" s="5"/>
      <c r="FH499" s="5"/>
      <c r="FI499" s="5"/>
      <c r="FJ499" s="5"/>
      <c r="FK499" s="5"/>
      <c r="FL499" s="5"/>
      <c r="FM499" s="5"/>
      <c r="FN499" s="5"/>
      <c r="FO499" s="5"/>
      <c r="FP499" s="5"/>
      <c r="FQ499" s="5"/>
      <c r="FR499" s="5"/>
      <c r="FS499" s="5"/>
      <c r="FT499" s="5"/>
      <c r="FU499" s="5"/>
      <c r="FV499" s="5"/>
      <c r="FW499" s="5"/>
      <c r="FX499" s="5"/>
      <c r="FY499" s="5"/>
      <c r="FZ499" s="5"/>
      <c r="GA499" s="5"/>
      <c r="GB499" s="5"/>
      <c r="GC499" s="5"/>
      <c r="GD499" s="5"/>
      <c r="GE499" s="5"/>
      <c r="GF499" s="5"/>
      <c r="GG499" s="5"/>
      <c r="GH499" s="5"/>
      <c r="GI499" s="5"/>
      <c r="GJ499" s="5"/>
      <c r="GK499" s="5"/>
      <c r="GL499" s="5"/>
      <c r="GM499" s="5"/>
      <c r="GN499" s="5"/>
      <c r="GO499" s="5"/>
      <c r="GP499" s="5"/>
      <c r="GQ499" s="5"/>
      <c r="GR499" s="5"/>
      <c r="GS499" s="5"/>
      <c r="GT499" s="5"/>
      <c r="GU499" s="5"/>
      <c r="GV499" s="5"/>
      <c r="GW499" s="5"/>
      <c r="GX499" s="5"/>
      <c r="GY499" s="5"/>
      <c r="GZ499" s="5"/>
      <c r="HA499" s="5"/>
      <c r="HB499" s="5"/>
      <c r="HC499" s="5"/>
      <c r="HD499" s="5"/>
      <c r="HE499" s="5"/>
      <c r="HF499" s="5"/>
      <c r="HG499" s="5"/>
      <c r="HH499" s="5"/>
      <c r="HI499" s="5"/>
      <c r="HJ499" s="5"/>
      <c r="HK499" s="5"/>
      <c r="HL499" s="5"/>
      <c r="HM499" s="5"/>
      <c r="HN499" s="5"/>
      <c r="HO499" s="5"/>
      <c r="HP499" s="5"/>
      <c r="HQ499" s="5"/>
      <c r="HR499" s="5"/>
      <c r="HS499" s="5"/>
      <c r="HT499" s="5"/>
      <c r="HU499" s="5"/>
      <c r="HV499" s="5"/>
      <c r="HW499" s="5"/>
      <c r="HX499" s="5"/>
      <c r="HY499" s="5"/>
      <c r="HZ499" s="5"/>
      <c r="IA499" s="5"/>
      <c r="IB499" s="5"/>
      <c r="IC499" s="5"/>
      <c r="ID499" s="5"/>
      <c r="IE499" s="5"/>
      <c r="IF499" s="5"/>
      <c r="IG499" s="5"/>
      <c r="IH499" s="5"/>
      <c r="II499" s="5"/>
      <c r="IJ499" s="5"/>
      <c r="IK499" s="5"/>
      <c r="IL499" s="5"/>
      <c r="IM499" s="5"/>
      <c r="IN499" s="5"/>
      <c r="IO499" s="5"/>
      <c r="IP499" s="5"/>
    </row>
    <row r="500" spans="1:250" s="15" customFormat="1" ht="11.25" customHeight="1">
      <c r="A500" s="56"/>
      <c r="B500" s="113" t="s">
        <v>144</v>
      </c>
      <c r="C500" s="113"/>
      <c r="D500" s="16"/>
      <c r="E500" s="17"/>
      <c r="F500" s="57"/>
      <c r="G500" s="53"/>
      <c r="H500" s="54"/>
      <c r="I500" s="54"/>
      <c r="J500" s="54"/>
      <c r="K500" s="6"/>
      <c r="L500" s="53"/>
      <c r="M500" s="53"/>
      <c r="N500" s="53"/>
      <c r="O500" s="5"/>
      <c r="P500" s="5"/>
      <c r="Q500" s="5"/>
      <c r="R500" s="5"/>
      <c r="S500" s="5"/>
      <c r="T500" s="5"/>
      <c r="U500" s="5"/>
      <c r="V500" s="5"/>
      <c r="W500" s="5"/>
      <c r="X500" s="5"/>
      <c r="Y500" s="5"/>
      <c r="Z500" s="5"/>
      <c r="AA500" s="5"/>
      <c r="AB500" s="5"/>
      <c r="AC500" s="5"/>
      <c r="AD500" s="5"/>
      <c r="AE500" s="5"/>
      <c r="AF500" s="5"/>
      <c r="AG500" s="5"/>
      <c r="AH500" s="5"/>
      <c r="AI500" s="5"/>
      <c r="AJ500" s="5"/>
      <c r="AK500" s="5"/>
      <c r="AL500" s="5"/>
      <c r="AM500" s="5"/>
      <c r="AN500" s="5"/>
      <c r="AO500" s="5"/>
      <c r="AP500" s="5"/>
      <c r="AQ500" s="5"/>
      <c r="AR500" s="5"/>
      <c r="AS500" s="5"/>
      <c r="AT500" s="5"/>
      <c r="AU500" s="5"/>
      <c r="AV500" s="5"/>
      <c r="AW500" s="5"/>
      <c r="AX500" s="5"/>
      <c r="AY500" s="5"/>
      <c r="AZ500" s="5"/>
      <c r="BA500" s="5"/>
      <c r="BB500" s="5"/>
      <c r="BC500" s="5"/>
      <c r="BD500" s="5"/>
      <c r="BE500" s="5"/>
      <c r="BF500" s="5"/>
      <c r="BG500" s="5"/>
      <c r="BH500" s="5"/>
      <c r="BI500" s="5"/>
      <c r="BJ500" s="5"/>
      <c r="BK500" s="5"/>
      <c r="BL500" s="5"/>
      <c r="BM500" s="5"/>
      <c r="BN500" s="5"/>
      <c r="BO500" s="5"/>
      <c r="BP500" s="5"/>
      <c r="BQ500" s="5"/>
      <c r="BR500" s="5"/>
      <c r="BS500" s="5"/>
      <c r="BT500" s="5"/>
      <c r="BU500" s="5"/>
      <c r="BV500" s="5"/>
      <c r="BW500" s="5"/>
      <c r="BX500" s="5"/>
      <c r="BY500" s="5"/>
      <c r="BZ500" s="5"/>
      <c r="CA500" s="5"/>
      <c r="CB500" s="5"/>
      <c r="CC500" s="5"/>
      <c r="CD500" s="5"/>
      <c r="CE500" s="5"/>
      <c r="CF500" s="5"/>
      <c r="CG500" s="5"/>
      <c r="CH500" s="5"/>
      <c r="CI500" s="5"/>
      <c r="CJ500" s="5"/>
      <c r="CK500" s="5"/>
      <c r="CL500" s="5"/>
      <c r="CM500" s="5"/>
      <c r="CN500" s="5"/>
      <c r="CO500" s="5"/>
      <c r="CP500" s="5"/>
      <c r="CQ500" s="5"/>
      <c r="CR500" s="5"/>
      <c r="CS500" s="5"/>
      <c r="CT500" s="5"/>
      <c r="CU500" s="5"/>
      <c r="CV500" s="5"/>
      <c r="CW500" s="5"/>
      <c r="CX500" s="5"/>
      <c r="CY500" s="5"/>
      <c r="CZ500" s="5"/>
      <c r="DA500" s="5"/>
      <c r="DB500" s="5"/>
      <c r="DC500" s="5"/>
      <c r="DD500" s="5"/>
      <c r="DE500" s="5"/>
      <c r="DF500" s="5"/>
      <c r="DG500" s="5"/>
      <c r="DH500" s="5"/>
      <c r="DI500" s="5"/>
      <c r="DJ500" s="5"/>
      <c r="DK500" s="5"/>
      <c r="DL500" s="5"/>
      <c r="DM500" s="5"/>
      <c r="DN500" s="5"/>
      <c r="DO500" s="5"/>
      <c r="DP500" s="5"/>
      <c r="DQ500" s="5"/>
      <c r="DR500" s="5"/>
      <c r="DS500" s="5"/>
      <c r="DT500" s="5"/>
      <c r="DU500" s="5"/>
      <c r="DV500" s="5"/>
      <c r="DW500" s="5"/>
      <c r="DX500" s="5"/>
      <c r="DY500" s="5"/>
      <c r="DZ500" s="5"/>
      <c r="EA500" s="5"/>
      <c r="EB500" s="5"/>
      <c r="EC500" s="5"/>
      <c r="ED500" s="5"/>
      <c r="EE500" s="5"/>
      <c r="EF500" s="5"/>
      <c r="EG500" s="5"/>
      <c r="EH500" s="5"/>
      <c r="EI500" s="5"/>
      <c r="EJ500" s="5"/>
      <c r="EK500" s="5"/>
      <c r="EL500" s="5"/>
      <c r="EM500" s="5"/>
      <c r="EN500" s="5"/>
      <c r="EO500" s="5"/>
      <c r="EP500" s="5"/>
      <c r="EQ500" s="5"/>
      <c r="ER500" s="5"/>
      <c r="ES500" s="5"/>
      <c r="ET500" s="5"/>
      <c r="EU500" s="5"/>
      <c r="EV500" s="5"/>
      <c r="EW500" s="5"/>
      <c r="EX500" s="5"/>
      <c r="EY500" s="5"/>
      <c r="EZ500" s="5"/>
      <c r="FA500" s="5"/>
      <c r="FB500" s="5"/>
      <c r="FC500" s="5"/>
      <c r="FD500" s="5"/>
      <c r="FE500" s="5"/>
      <c r="FF500" s="5"/>
      <c r="FG500" s="5"/>
      <c r="FH500" s="5"/>
      <c r="FI500" s="5"/>
      <c r="FJ500" s="5"/>
      <c r="FK500" s="5"/>
      <c r="FL500" s="5"/>
      <c r="FM500" s="5"/>
      <c r="FN500" s="5"/>
      <c r="FO500" s="5"/>
      <c r="FP500" s="5"/>
      <c r="FQ500" s="5"/>
      <c r="FR500" s="5"/>
      <c r="FS500" s="5"/>
      <c r="FT500" s="5"/>
      <c r="FU500" s="5"/>
      <c r="FV500" s="5"/>
      <c r="FW500" s="5"/>
      <c r="FX500" s="5"/>
      <c r="FY500" s="5"/>
      <c r="FZ500" s="5"/>
      <c r="GA500" s="5"/>
      <c r="GB500" s="5"/>
      <c r="GC500" s="5"/>
      <c r="GD500" s="5"/>
      <c r="GE500" s="5"/>
      <c r="GF500" s="5"/>
      <c r="GG500" s="5"/>
      <c r="GH500" s="5"/>
      <c r="GI500" s="5"/>
      <c r="GJ500" s="5"/>
      <c r="GK500" s="5"/>
      <c r="GL500" s="5"/>
      <c r="GM500" s="5"/>
      <c r="GN500" s="5"/>
      <c r="GO500" s="5"/>
      <c r="GP500" s="5"/>
      <c r="GQ500" s="5"/>
      <c r="GR500" s="5"/>
      <c r="GS500" s="5"/>
      <c r="GT500" s="5"/>
      <c r="GU500" s="5"/>
      <c r="GV500" s="5"/>
      <c r="GW500" s="5"/>
      <c r="GX500" s="5"/>
      <c r="GY500" s="5"/>
      <c r="GZ500" s="5"/>
      <c r="HA500" s="5"/>
      <c r="HB500" s="5"/>
      <c r="HC500" s="5"/>
      <c r="HD500" s="5"/>
      <c r="HE500" s="5"/>
      <c r="HF500" s="5"/>
      <c r="HG500" s="5"/>
      <c r="HH500" s="5"/>
      <c r="HI500" s="5"/>
      <c r="HJ500" s="5"/>
      <c r="HK500" s="5"/>
      <c r="HL500" s="5"/>
      <c r="HM500" s="5"/>
      <c r="HN500" s="5"/>
      <c r="HO500" s="5"/>
      <c r="HP500" s="5"/>
      <c r="HQ500" s="5"/>
      <c r="HR500" s="5"/>
      <c r="HS500" s="5"/>
      <c r="HT500" s="5"/>
      <c r="HU500" s="5"/>
      <c r="HV500" s="5"/>
      <c r="HW500" s="5"/>
      <c r="HX500" s="5"/>
      <c r="HY500" s="5"/>
      <c r="HZ500" s="5"/>
      <c r="IA500" s="5"/>
      <c r="IB500" s="5"/>
      <c r="IC500" s="5"/>
      <c r="ID500" s="5"/>
      <c r="IE500" s="5"/>
      <c r="IF500" s="5"/>
      <c r="IG500" s="5"/>
      <c r="IH500" s="5"/>
      <c r="II500" s="5"/>
      <c r="IJ500" s="5"/>
      <c r="IK500" s="5"/>
      <c r="IL500" s="5"/>
      <c r="IM500" s="5"/>
      <c r="IN500" s="5"/>
      <c r="IO500" s="5"/>
      <c r="IP500" s="5"/>
    </row>
    <row r="501" spans="1:250" s="15" customFormat="1" ht="12" customHeight="1">
      <c r="A501" s="56"/>
      <c r="B501" s="113" t="s">
        <v>145</v>
      </c>
      <c r="C501" s="113"/>
      <c r="D501" s="16"/>
      <c r="E501" s="17"/>
      <c r="F501" s="57"/>
      <c r="G501" s="53"/>
      <c r="H501" s="54"/>
      <c r="I501" s="54"/>
      <c r="J501" s="54"/>
      <c r="K501" s="6"/>
      <c r="L501" s="53"/>
      <c r="M501" s="53"/>
      <c r="N501" s="53"/>
      <c r="O501" s="5"/>
      <c r="P501" s="5"/>
      <c r="Q501" s="5"/>
      <c r="R501" s="5"/>
      <c r="S501" s="5"/>
      <c r="T501" s="5"/>
      <c r="U501" s="5"/>
      <c r="V501" s="5"/>
      <c r="W501" s="5"/>
      <c r="X501" s="5"/>
      <c r="Y501" s="5"/>
      <c r="Z501" s="5"/>
      <c r="AA501" s="5"/>
      <c r="AB501" s="5"/>
      <c r="AC501" s="5"/>
      <c r="AD501" s="5"/>
      <c r="AE501" s="5"/>
      <c r="AF501" s="5"/>
      <c r="AG501" s="5"/>
      <c r="AH501" s="5"/>
      <c r="AI501" s="5"/>
      <c r="AJ501" s="5"/>
      <c r="AK501" s="5"/>
      <c r="AL501" s="5"/>
      <c r="AM501" s="5"/>
      <c r="AN501" s="5"/>
      <c r="AO501" s="5"/>
      <c r="AP501" s="5"/>
      <c r="AQ501" s="5"/>
      <c r="AR501" s="5"/>
      <c r="AS501" s="5"/>
      <c r="AT501" s="5"/>
      <c r="AU501" s="5"/>
      <c r="AV501" s="5"/>
      <c r="AW501" s="5"/>
      <c r="AX501" s="5"/>
      <c r="AY501" s="5"/>
      <c r="AZ501" s="5"/>
      <c r="BA501" s="5"/>
      <c r="BB501" s="5"/>
      <c r="BC501" s="5"/>
      <c r="BD501" s="5"/>
      <c r="BE501" s="5"/>
      <c r="BF501" s="5"/>
      <c r="BG501" s="5"/>
      <c r="BH501" s="5"/>
      <c r="BI501" s="5"/>
      <c r="BJ501" s="5"/>
      <c r="BK501" s="5"/>
      <c r="BL501" s="5"/>
      <c r="BM501" s="5"/>
      <c r="BN501" s="5"/>
      <c r="BO501" s="5"/>
      <c r="BP501" s="5"/>
      <c r="BQ501" s="5"/>
      <c r="BR501" s="5"/>
      <c r="BS501" s="5"/>
      <c r="BT501" s="5"/>
      <c r="BU501" s="5"/>
      <c r="BV501" s="5"/>
      <c r="BW501" s="5"/>
      <c r="BX501" s="5"/>
      <c r="BY501" s="5"/>
      <c r="BZ501" s="5"/>
      <c r="CA501" s="5"/>
      <c r="CB501" s="5"/>
      <c r="CC501" s="5"/>
      <c r="CD501" s="5"/>
      <c r="CE501" s="5"/>
      <c r="CF501" s="5"/>
      <c r="CG501" s="5"/>
      <c r="CH501" s="5"/>
      <c r="CI501" s="5"/>
      <c r="CJ501" s="5"/>
      <c r="CK501" s="5"/>
      <c r="CL501" s="5"/>
      <c r="CM501" s="5"/>
      <c r="CN501" s="5"/>
      <c r="CO501" s="5"/>
      <c r="CP501" s="5"/>
      <c r="CQ501" s="5"/>
      <c r="CR501" s="5"/>
      <c r="CS501" s="5"/>
      <c r="CT501" s="5"/>
      <c r="CU501" s="5"/>
      <c r="CV501" s="5"/>
      <c r="CW501" s="5"/>
      <c r="CX501" s="5"/>
      <c r="CY501" s="5"/>
      <c r="CZ501" s="5"/>
      <c r="DA501" s="5"/>
      <c r="DB501" s="5"/>
      <c r="DC501" s="5"/>
      <c r="DD501" s="5"/>
      <c r="DE501" s="5"/>
      <c r="DF501" s="5"/>
      <c r="DG501" s="5"/>
      <c r="DH501" s="5"/>
      <c r="DI501" s="5"/>
      <c r="DJ501" s="5"/>
      <c r="DK501" s="5"/>
      <c r="DL501" s="5"/>
      <c r="DM501" s="5"/>
      <c r="DN501" s="5"/>
      <c r="DO501" s="5"/>
      <c r="DP501" s="5"/>
      <c r="DQ501" s="5"/>
      <c r="DR501" s="5"/>
      <c r="DS501" s="5"/>
      <c r="DT501" s="5"/>
      <c r="DU501" s="5"/>
      <c r="DV501" s="5"/>
      <c r="DW501" s="5"/>
      <c r="DX501" s="5"/>
      <c r="DY501" s="5"/>
      <c r="DZ501" s="5"/>
      <c r="EA501" s="5"/>
      <c r="EB501" s="5"/>
      <c r="EC501" s="5"/>
      <c r="ED501" s="5"/>
      <c r="EE501" s="5"/>
      <c r="EF501" s="5"/>
      <c r="EG501" s="5"/>
      <c r="EH501" s="5"/>
      <c r="EI501" s="5"/>
      <c r="EJ501" s="5"/>
      <c r="EK501" s="5"/>
      <c r="EL501" s="5"/>
      <c r="EM501" s="5"/>
      <c r="EN501" s="5"/>
      <c r="EO501" s="5"/>
      <c r="EP501" s="5"/>
      <c r="EQ501" s="5"/>
      <c r="ER501" s="5"/>
      <c r="ES501" s="5"/>
      <c r="ET501" s="5"/>
      <c r="EU501" s="5"/>
      <c r="EV501" s="5"/>
      <c r="EW501" s="5"/>
      <c r="EX501" s="5"/>
      <c r="EY501" s="5"/>
      <c r="EZ501" s="5"/>
      <c r="FA501" s="5"/>
      <c r="FB501" s="5"/>
      <c r="FC501" s="5"/>
      <c r="FD501" s="5"/>
      <c r="FE501" s="5"/>
      <c r="FF501" s="5"/>
      <c r="FG501" s="5"/>
      <c r="FH501" s="5"/>
      <c r="FI501" s="5"/>
      <c r="FJ501" s="5"/>
      <c r="FK501" s="5"/>
      <c r="FL501" s="5"/>
      <c r="FM501" s="5"/>
      <c r="FN501" s="5"/>
      <c r="FO501" s="5"/>
      <c r="FP501" s="5"/>
      <c r="FQ501" s="5"/>
      <c r="FR501" s="5"/>
      <c r="FS501" s="5"/>
      <c r="FT501" s="5"/>
      <c r="FU501" s="5"/>
      <c r="FV501" s="5"/>
      <c r="FW501" s="5"/>
      <c r="FX501" s="5"/>
      <c r="FY501" s="5"/>
      <c r="FZ501" s="5"/>
      <c r="GA501" s="5"/>
      <c r="GB501" s="5"/>
      <c r="GC501" s="5"/>
      <c r="GD501" s="5"/>
      <c r="GE501" s="5"/>
      <c r="GF501" s="5"/>
      <c r="GG501" s="5"/>
      <c r="GH501" s="5"/>
      <c r="GI501" s="5"/>
      <c r="GJ501" s="5"/>
      <c r="GK501" s="5"/>
      <c r="GL501" s="5"/>
      <c r="GM501" s="5"/>
      <c r="GN501" s="5"/>
      <c r="GO501" s="5"/>
      <c r="GP501" s="5"/>
      <c r="GQ501" s="5"/>
      <c r="GR501" s="5"/>
      <c r="GS501" s="5"/>
      <c r="GT501" s="5"/>
      <c r="GU501" s="5"/>
      <c r="GV501" s="5"/>
      <c r="GW501" s="5"/>
      <c r="GX501" s="5"/>
      <c r="GY501" s="5"/>
      <c r="GZ501" s="5"/>
      <c r="HA501" s="5"/>
      <c r="HB501" s="5"/>
      <c r="HC501" s="5"/>
      <c r="HD501" s="5"/>
      <c r="HE501" s="5"/>
      <c r="HF501" s="5"/>
      <c r="HG501" s="5"/>
      <c r="HH501" s="5"/>
      <c r="HI501" s="5"/>
      <c r="HJ501" s="5"/>
      <c r="HK501" s="5"/>
      <c r="HL501" s="5"/>
      <c r="HM501" s="5"/>
      <c r="HN501" s="5"/>
      <c r="HO501" s="5"/>
      <c r="HP501" s="5"/>
      <c r="HQ501" s="5"/>
      <c r="HR501" s="5"/>
      <c r="HS501" s="5"/>
      <c r="HT501" s="5"/>
      <c r="HU501" s="5"/>
      <c r="HV501" s="5"/>
      <c r="HW501" s="5"/>
      <c r="HX501" s="5"/>
      <c r="HY501" s="5"/>
      <c r="HZ501" s="5"/>
      <c r="IA501" s="5"/>
      <c r="IB501" s="5"/>
      <c r="IC501" s="5"/>
      <c r="ID501" s="5"/>
      <c r="IE501" s="5"/>
      <c r="IF501" s="5"/>
      <c r="IG501" s="5"/>
      <c r="IH501" s="5"/>
      <c r="II501" s="5"/>
      <c r="IJ501" s="5"/>
      <c r="IK501" s="5"/>
      <c r="IL501" s="5"/>
      <c r="IM501" s="5"/>
      <c r="IN501" s="5"/>
      <c r="IO501" s="5"/>
      <c r="IP501" s="5"/>
    </row>
    <row r="502" spans="1:250" ht="13.5" customHeight="1">
      <c r="A502" s="56"/>
      <c r="B502" s="113" t="s">
        <v>146</v>
      </c>
      <c r="C502" s="113"/>
      <c r="D502" s="16"/>
      <c r="E502" s="17"/>
      <c r="F502" s="57"/>
      <c r="G502" s="53"/>
      <c r="H502" s="54"/>
      <c r="I502" s="54"/>
      <c r="J502" s="9"/>
    </row>
    <row r="503" spans="1:250">
      <c r="A503" s="93"/>
      <c r="B503" s="93"/>
      <c r="C503" s="93"/>
      <c r="D503" s="93"/>
      <c r="E503" s="93"/>
      <c r="F503" s="93"/>
      <c r="G503" s="93"/>
      <c r="H503" s="93"/>
      <c r="I503" s="9"/>
      <c r="J503" s="9"/>
    </row>
    <row r="504" spans="1:250">
      <c r="A504" s="93"/>
      <c r="B504" s="93"/>
      <c r="C504" s="93"/>
      <c r="D504" s="93"/>
      <c r="E504" s="93"/>
      <c r="F504" s="93"/>
      <c r="G504" s="93"/>
      <c r="H504" s="93"/>
      <c r="I504" s="9"/>
      <c r="J504" s="9"/>
    </row>
    <row r="505" spans="1:250">
      <c r="A505" s="93"/>
      <c r="B505" s="93"/>
      <c r="C505" s="93"/>
      <c r="D505" s="93"/>
      <c r="E505" s="93"/>
      <c r="F505" s="93"/>
      <c r="G505" s="93"/>
      <c r="H505" s="93"/>
      <c r="I505" s="9"/>
      <c r="J505" s="9"/>
    </row>
    <row r="506" spans="1:250">
      <c r="A506" s="93"/>
      <c r="B506" s="93"/>
      <c r="C506" s="93"/>
      <c r="D506" s="93"/>
      <c r="E506" s="93"/>
      <c r="F506" s="93"/>
      <c r="G506" s="93"/>
      <c r="H506" s="93"/>
      <c r="I506" s="9"/>
      <c r="J506" s="9"/>
    </row>
    <row r="507" spans="1:250">
      <c r="A507" s="25"/>
      <c r="B507" s="9"/>
      <c r="C507" s="9"/>
      <c r="D507" s="12"/>
      <c r="E507" s="12"/>
      <c r="F507" s="12"/>
      <c r="G507" s="12"/>
      <c r="H507" s="9"/>
      <c r="I507" s="9"/>
      <c r="J507" s="54"/>
    </row>
    <row r="508" spans="1:250">
      <c r="A508" s="27"/>
      <c r="B508" s="13"/>
      <c r="C508" s="7"/>
      <c r="D508" s="11"/>
      <c r="E508" s="11"/>
      <c r="F508" s="11"/>
      <c r="G508" s="48"/>
      <c r="H508" s="54"/>
      <c r="I508" s="54"/>
      <c r="J508" s="54"/>
    </row>
    <row r="509" spans="1:250">
      <c r="A509" s="26"/>
      <c r="B509" s="1"/>
      <c r="D509" s="1"/>
      <c r="F509" s="1"/>
      <c r="G509" s="53"/>
      <c r="H509" s="54"/>
      <c r="I509" s="54"/>
      <c r="J509" s="54"/>
    </row>
    <row r="510" spans="1:250">
      <c r="A510" s="56"/>
      <c r="B510" s="6"/>
      <c r="C510" s="5"/>
      <c r="D510" s="6"/>
      <c r="E510" s="6"/>
      <c r="F510" s="11"/>
      <c r="G510" s="53"/>
      <c r="H510" s="54"/>
      <c r="I510" s="54"/>
      <c r="J510" s="54"/>
    </row>
    <row r="511" spans="1:250">
      <c r="B511" s="58"/>
      <c r="C511" s="112"/>
      <c r="D511" s="112"/>
      <c r="E511" s="112"/>
      <c r="F511" s="112"/>
      <c r="G511" s="53"/>
      <c r="H511" s="54"/>
      <c r="I511" s="54"/>
    </row>
  </sheetData>
  <mergeCells count="72">
    <mergeCell ref="A483:I483"/>
    <mergeCell ref="A481:I481"/>
    <mergeCell ref="A482:I482"/>
    <mergeCell ref="A479:I479"/>
    <mergeCell ref="A480:I480"/>
    <mergeCell ref="A6:I6"/>
    <mergeCell ref="A11:I12"/>
    <mergeCell ref="D7:I7"/>
    <mergeCell ref="D8:I8"/>
    <mergeCell ref="C511:F511"/>
    <mergeCell ref="B500:C500"/>
    <mergeCell ref="B501:C501"/>
    <mergeCell ref="B502:C502"/>
    <mergeCell ref="A506:H506"/>
    <mergeCell ref="A503:H503"/>
    <mergeCell ref="A504:H504"/>
    <mergeCell ref="A505:H505"/>
    <mergeCell ref="A365:F365"/>
    <mergeCell ref="A401:F401"/>
    <mergeCell ref="A437:F437"/>
    <mergeCell ref="A474:G474"/>
    <mergeCell ref="A287:F287"/>
    <mergeCell ref="A323:F323"/>
    <mergeCell ref="A360:G360"/>
    <mergeCell ref="A361:F361"/>
    <mergeCell ref="A1:H1"/>
    <mergeCell ref="C15:C17"/>
    <mergeCell ref="A15:A17"/>
    <mergeCell ref="G15:G17"/>
    <mergeCell ref="H15:H17"/>
    <mergeCell ref="D15:D17"/>
    <mergeCell ref="F15:F17"/>
    <mergeCell ref="E15:E17"/>
    <mergeCell ref="A7:C9"/>
    <mergeCell ref="A10:C10"/>
    <mergeCell ref="G3:I3"/>
    <mergeCell ref="A4:I4"/>
    <mergeCell ref="D9:I9"/>
    <mergeCell ref="D10:I10"/>
    <mergeCell ref="I15:I17"/>
    <mergeCell ref="A13:I13"/>
    <mergeCell ref="A14:I14"/>
    <mergeCell ref="B15:B17"/>
    <mergeCell ref="A18:F18"/>
    <mergeCell ref="A23:F23"/>
    <mergeCell ref="A476:I476"/>
    <mergeCell ref="A477:I477"/>
    <mergeCell ref="A478:I478"/>
    <mergeCell ref="A247:F247"/>
    <mergeCell ref="A59:F59"/>
    <mergeCell ref="A475:G475"/>
    <mergeCell ref="A246:G246"/>
    <mergeCell ref="A132:G132"/>
    <mergeCell ref="A95:F95"/>
    <mergeCell ref="A133:F133"/>
    <mergeCell ref="A137:F137"/>
    <mergeCell ref="A173:F173"/>
    <mergeCell ref="A209:F209"/>
    <mergeCell ref="A251:F251"/>
    <mergeCell ref="A484:I484"/>
    <mergeCell ref="A485:I485"/>
    <mergeCell ref="A486:I486"/>
    <mergeCell ref="A488:I488"/>
    <mergeCell ref="A489:I489"/>
    <mergeCell ref="A487:I487"/>
    <mergeCell ref="A495:I495"/>
    <mergeCell ref="A496:I496"/>
    <mergeCell ref="A490:I490"/>
    <mergeCell ref="A491:I491"/>
    <mergeCell ref="A492:I492"/>
    <mergeCell ref="A493:I493"/>
    <mergeCell ref="A494:I494"/>
  </mergeCells>
  <phoneticPr fontId="6" type="noConversion"/>
  <pageMargins left="0.70866141732283472" right="0.70866141732283472" top="0" bottom="0" header="0.31496062992125984" footer="0.31496062992125984"/>
  <pageSetup paperSize="9" scale="70" fitToHeight="0" orientation="landscape" r:id="rId1"/>
  <rowBreaks count="6" manualBreakCount="6">
    <brk id="194" max="8" man="1"/>
    <brk id="221" max="8" man="1"/>
    <brk id="246" max="8" man="1"/>
    <brk id="357" max="8" man="1"/>
    <brk id="467" max="8" man="1"/>
    <brk id="502" max="8" man="1"/>
  </rowBreak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Marharyta Stasiv</cp:lastModifiedBy>
  <cp:revision/>
  <dcterms:created xsi:type="dcterms:W3CDTF">2006-09-16T00:00:00Z</dcterms:created>
  <dcterms:modified xsi:type="dcterms:W3CDTF">2026-05-18T08:36:55Z</dcterms:modified>
  <cp:category/>
  <cp:contentStatus/>
</cp:coreProperties>
</file>