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defaultThemeVersion="124226"/>
  <xr:revisionPtr revIDLastSave="0" documentId="8_{D120A3DD-AE16-4D4F-A307-8F70A2F64995}" xr6:coauthVersionLast="47" xr6:coauthVersionMax="47" xr10:uidLastSave="{00000000-0000-0000-0000-000000000000}"/>
  <bookViews>
    <workbookView xWindow="-120" yWindow="-16320" windowWidth="29040" windowHeight="15720" xr2:uid="{00000000-000D-0000-FFFF-FFFF00000000}"/>
  </bookViews>
  <sheets>
    <sheet name="Цінова_пропозиція" sheetId="6" r:id="rId1"/>
  </sheets>
  <definedNames>
    <definedName name="_xlnm._FilterDatabase" localSheetId="0" hidden="1">Цінова_пропозиція!$A$15:$H$252</definedName>
    <definedName name="_xlnm.Print_Area" localSheetId="0">Цінова_пропозиція!$A$1:$I$276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6" i="6" l="1"/>
  <c r="H136" i="6"/>
  <c r="H141" i="6"/>
  <c r="C141" i="6"/>
  <c r="B141" i="6"/>
  <c r="F228" i="6"/>
  <c r="H228" i="6" s="1"/>
  <c r="F221" i="6"/>
  <c r="H221" i="6" s="1"/>
  <c r="F218" i="6"/>
  <c r="F250" i="6" s="1"/>
  <c r="H250" i="6" s="1"/>
  <c r="F217" i="6"/>
  <c r="H217" i="6" s="1"/>
  <c r="F213" i="6"/>
  <c r="H213" i="6" s="1"/>
  <c r="F209" i="6"/>
  <c r="H209" i="6" s="1"/>
  <c r="F208" i="6"/>
  <c r="H208" i="6" s="1"/>
  <c r="F207" i="6"/>
  <c r="H207" i="6" s="1"/>
  <c r="F206" i="6"/>
  <c r="H206" i="6" s="1"/>
  <c r="F205" i="6"/>
  <c r="H205" i="6" s="1"/>
  <c r="F204" i="6"/>
  <c r="H204" i="6" s="1"/>
  <c r="F203" i="6"/>
  <c r="H203" i="6" s="1"/>
  <c r="F202" i="6"/>
  <c r="H202" i="6" s="1"/>
  <c r="F201" i="6"/>
  <c r="H201" i="6" s="1"/>
  <c r="F200" i="6"/>
  <c r="H200" i="6" s="1"/>
  <c r="F199" i="6"/>
  <c r="F198" i="6"/>
  <c r="H198" i="6" s="1"/>
  <c r="F197" i="6"/>
  <c r="H197" i="6" s="1"/>
  <c r="F196" i="6"/>
  <c r="H196" i="6" s="1"/>
  <c r="F195" i="6"/>
  <c r="H195" i="6" s="1"/>
  <c r="F189" i="6"/>
  <c r="H189" i="6" s="1"/>
  <c r="F188" i="6"/>
  <c r="F211" i="6" s="1"/>
  <c r="H211" i="6" s="1"/>
  <c r="F187" i="6"/>
  <c r="F212" i="6" s="1"/>
  <c r="H212" i="6" s="1"/>
  <c r="F186" i="6"/>
  <c r="H186" i="6" s="1"/>
  <c r="F185" i="6"/>
  <c r="F210" i="6" s="1"/>
  <c r="H210" i="6" s="1"/>
  <c r="F181" i="6"/>
  <c r="H181" i="6" s="1"/>
  <c r="F177" i="6"/>
  <c r="H177" i="6" s="1"/>
  <c r="F173" i="6"/>
  <c r="H173" i="6" s="1"/>
  <c r="F172" i="6"/>
  <c r="H172" i="6" s="1"/>
  <c r="F171" i="6"/>
  <c r="H171" i="6" s="1"/>
  <c r="F170" i="6"/>
  <c r="H170" i="6" s="1"/>
  <c r="F169" i="6"/>
  <c r="H169" i="6" s="1"/>
  <c r="F168" i="6"/>
  <c r="H168" i="6" s="1"/>
  <c r="F167" i="6"/>
  <c r="H167" i="6" s="1"/>
  <c r="F166" i="6"/>
  <c r="H166" i="6" s="1"/>
  <c r="F165" i="6"/>
  <c r="H165" i="6" s="1"/>
  <c r="F164" i="6"/>
  <c r="H164" i="6" s="1"/>
  <c r="F163" i="6"/>
  <c r="H163" i="6" s="1"/>
  <c r="F162" i="6"/>
  <c r="H162" i="6" s="1"/>
  <c r="F161" i="6"/>
  <c r="H161" i="6" s="1"/>
  <c r="F160" i="6"/>
  <c r="H160" i="6" s="1"/>
  <c r="F159" i="6"/>
  <c r="H159" i="6" s="1"/>
  <c r="F153" i="6"/>
  <c r="H153" i="6" s="1"/>
  <c r="F152" i="6"/>
  <c r="F175" i="6" s="1"/>
  <c r="H175" i="6" s="1"/>
  <c r="F151" i="6"/>
  <c r="F176" i="6" s="1"/>
  <c r="H176" i="6" s="1"/>
  <c r="F150" i="6"/>
  <c r="H150" i="6" s="1"/>
  <c r="F149" i="6"/>
  <c r="H149" i="6" s="1"/>
  <c r="F145" i="6"/>
  <c r="H145" i="6" s="1"/>
  <c r="B140" i="6"/>
  <c r="B139" i="6"/>
  <c r="B138" i="6"/>
  <c r="B137" i="6"/>
  <c r="C140" i="6"/>
  <c r="C139" i="6"/>
  <c r="C138" i="6"/>
  <c r="C137" i="6"/>
  <c r="F111" i="6"/>
  <c r="H111" i="6" s="1"/>
  <c r="F104" i="6"/>
  <c r="H104" i="6" s="1"/>
  <c r="F101" i="6"/>
  <c r="F133" i="6" s="1"/>
  <c r="H133" i="6" s="1"/>
  <c r="F100" i="6"/>
  <c r="H100" i="6" s="1"/>
  <c r="H99" i="6"/>
  <c r="H103" i="6"/>
  <c r="H109" i="6"/>
  <c r="H110" i="6"/>
  <c r="H112" i="6"/>
  <c r="H113" i="6"/>
  <c r="H129" i="6"/>
  <c r="H132" i="6"/>
  <c r="H137" i="6"/>
  <c r="H138" i="6"/>
  <c r="H139" i="6"/>
  <c r="H140" i="6"/>
  <c r="H142" i="6"/>
  <c r="H143" i="6"/>
  <c r="H144" i="6"/>
  <c r="H146" i="6"/>
  <c r="H147" i="6"/>
  <c r="H148" i="6"/>
  <c r="H154" i="6"/>
  <c r="H155" i="6"/>
  <c r="H156" i="6"/>
  <c r="H157" i="6"/>
  <c r="H158" i="6"/>
  <c r="H178" i="6"/>
  <c r="H179" i="6"/>
  <c r="H180" i="6"/>
  <c r="H182" i="6"/>
  <c r="H183" i="6"/>
  <c r="H184" i="6"/>
  <c r="H190" i="6"/>
  <c r="H191" i="6"/>
  <c r="H192" i="6"/>
  <c r="H193" i="6"/>
  <c r="H194" i="6"/>
  <c r="H199" i="6"/>
  <c r="H215" i="6"/>
  <c r="H216" i="6"/>
  <c r="H220" i="6"/>
  <c r="H226" i="6"/>
  <c r="H227" i="6"/>
  <c r="H229" i="6"/>
  <c r="H230" i="6"/>
  <c r="H246" i="6"/>
  <c r="H249" i="6"/>
  <c r="F96" i="6"/>
  <c r="H96" i="6" s="1"/>
  <c r="F92" i="6"/>
  <c r="H92" i="6" s="1"/>
  <c r="F91" i="6"/>
  <c r="H91" i="6" s="1"/>
  <c r="F90" i="6"/>
  <c r="H90" i="6" s="1"/>
  <c r="F89" i="6"/>
  <c r="H89" i="6" s="1"/>
  <c r="F88" i="6"/>
  <c r="H88" i="6" s="1"/>
  <c r="F87" i="6"/>
  <c r="H87" i="6" s="1"/>
  <c r="F86" i="6"/>
  <c r="H86" i="6" s="1"/>
  <c r="F85" i="6"/>
  <c r="H85" i="6" s="1"/>
  <c r="F84" i="6"/>
  <c r="H84" i="6" s="1"/>
  <c r="F83" i="6"/>
  <c r="H83" i="6" s="1"/>
  <c r="F82" i="6"/>
  <c r="H82" i="6" s="1"/>
  <c r="F81" i="6"/>
  <c r="H81" i="6" s="1"/>
  <c r="F80" i="6"/>
  <c r="H80" i="6" s="1"/>
  <c r="F79" i="6"/>
  <c r="H79" i="6" s="1"/>
  <c r="F78" i="6"/>
  <c r="H78" i="6" s="1"/>
  <c r="F72" i="6"/>
  <c r="H72" i="6" s="1"/>
  <c r="F71" i="6"/>
  <c r="H71" i="6" s="1"/>
  <c r="F70" i="6"/>
  <c r="H70" i="6" s="1"/>
  <c r="F69" i="6"/>
  <c r="H69" i="6" s="1"/>
  <c r="F68" i="6"/>
  <c r="F93" i="6" s="1"/>
  <c r="H93" i="6" s="1"/>
  <c r="F64" i="6"/>
  <c r="F60" i="6"/>
  <c r="H60" i="6" s="1"/>
  <c r="F56" i="6"/>
  <c r="H56" i="6" s="1"/>
  <c r="F55" i="6"/>
  <c r="H55" i="6" s="1"/>
  <c r="F54" i="6"/>
  <c r="H54" i="6" s="1"/>
  <c r="F53" i="6"/>
  <c r="H53" i="6" s="1"/>
  <c r="F52" i="6"/>
  <c r="H52" i="6" s="1"/>
  <c r="F51" i="6"/>
  <c r="H51" i="6" s="1"/>
  <c r="F50" i="6"/>
  <c r="H50" i="6" s="1"/>
  <c r="F49" i="6"/>
  <c r="H49" i="6" s="1"/>
  <c r="F48" i="6"/>
  <c r="H48" i="6" s="1"/>
  <c r="F47" i="6"/>
  <c r="H47" i="6" s="1"/>
  <c r="F46" i="6"/>
  <c r="H46" i="6" s="1"/>
  <c r="F45" i="6"/>
  <c r="H45" i="6" s="1"/>
  <c r="F44" i="6"/>
  <c r="H44" i="6" s="1"/>
  <c r="F43" i="6"/>
  <c r="F42" i="6"/>
  <c r="F36" i="6"/>
  <c r="H36" i="6" s="1"/>
  <c r="F35" i="6"/>
  <c r="F58" i="6" s="1"/>
  <c r="H58" i="6" s="1"/>
  <c r="F34" i="6"/>
  <c r="F59" i="6" s="1"/>
  <c r="H59" i="6" s="1"/>
  <c r="F33" i="6"/>
  <c r="H33" i="6" s="1"/>
  <c r="F32" i="6"/>
  <c r="F57" i="6" s="1"/>
  <c r="H57" i="6" s="1"/>
  <c r="F28" i="6"/>
  <c r="H28" i="6" s="1"/>
  <c r="C24" i="6"/>
  <c r="C23" i="6"/>
  <c r="F21" i="6"/>
  <c r="H21" i="6" s="1"/>
  <c r="H76" i="6"/>
  <c r="H26" i="6"/>
  <c r="H98" i="6"/>
  <c r="H97" i="6"/>
  <c r="H77" i="6"/>
  <c r="H75" i="6"/>
  <c r="H74" i="6"/>
  <c r="H73" i="6"/>
  <c r="H67" i="6"/>
  <c r="H66" i="6"/>
  <c r="H65" i="6"/>
  <c r="H63" i="6"/>
  <c r="H62" i="6"/>
  <c r="H61" i="6"/>
  <c r="H41" i="6"/>
  <c r="H40" i="6"/>
  <c r="H39" i="6"/>
  <c r="H38" i="6"/>
  <c r="H37" i="6"/>
  <c r="H31" i="6"/>
  <c r="H30" i="6"/>
  <c r="H29" i="6"/>
  <c r="H27" i="6"/>
  <c r="H24" i="6"/>
  <c r="H23" i="6"/>
  <c r="H22" i="6"/>
  <c r="H218" i="6" l="1"/>
  <c r="H187" i="6"/>
  <c r="H188" i="6"/>
  <c r="F114" i="6"/>
  <c r="H114" i="6" s="1"/>
  <c r="F116" i="6"/>
  <c r="H116" i="6" s="1"/>
  <c r="F115" i="6"/>
  <c r="H115" i="6" s="1"/>
  <c r="F120" i="6"/>
  <c r="H120" i="6" s="1"/>
  <c r="F231" i="6"/>
  <c r="H231" i="6" s="1"/>
  <c r="F121" i="6"/>
  <c r="H121" i="6" s="1"/>
  <c r="F232" i="6"/>
  <c r="H232" i="6" s="1"/>
  <c r="H101" i="6"/>
  <c r="F123" i="6"/>
  <c r="H123" i="6" s="1"/>
  <c r="F233" i="6"/>
  <c r="H233" i="6" s="1"/>
  <c r="F237" i="6"/>
  <c r="H237" i="6" s="1"/>
  <c r="F122" i="6"/>
  <c r="H122" i="6" s="1"/>
  <c r="F238" i="6"/>
  <c r="H238" i="6" s="1"/>
  <c r="F239" i="6"/>
  <c r="H239" i="6" s="1"/>
  <c r="F105" i="6"/>
  <c r="H105" i="6" s="1"/>
  <c r="F124" i="6"/>
  <c r="H124" i="6" s="1"/>
  <c r="F240" i="6"/>
  <c r="H240" i="6" s="1"/>
  <c r="F106" i="6"/>
  <c r="F125" i="6"/>
  <c r="H125" i="6" s="1"/>
  <c r="F222" i="6"/>
  <c r="H222" i="6" s="1"/>
  <c r="F241" i="6"/>
  <c r="H241" i="6" s="1"/>
  <c r="F107" i="6"/>
  <c r="F126" i="6"/>
  <c r="H126" i="6" s="1"/>
  <c r="F223" i="6"/>
  <c r="F242" i="6"/>
  <c r="H242" i="6" s="1"/>
  <c r="F108" i="6"/>
  <c r="H108" i="6" s="1"/>
  <c r="F127" i="6"/>
  <c r="H127" i="6" s="1"/>
  <c r="F224" i="6"/>
  <c r="H224" i="6" s="1"/>
  <c r="F244" i="6"/>
  <c r="H244" i="6" s="1"/>
  <c r="F128" i="6"/>
  <c r="H128" i="6" s="1"/>
  <c r="F225" i="6"/>
  <c r="H225" i="6" s="1"/>
  <c r="F245" i="6"/>
  <c r="H245" i="6" s="1"/>
  <c r="F243" i="6"/>
  <c r="H243" i="6" s="1"/>
  <c r="F235" i="6"/>
  <c r="H235" i="6" s="1"/>
  <c r="F219" i="6"/>
  <c r="F236" i="6"/>
  <c r="H236" i="6" s="1"/>
  <c r="H185" i="6"/>
  <c r="H152" i="6"/>
  <c r="H151" i="6"/>
  <c r="F174" i="6"/>
  <c r="H174" i="6" s="1"/>
  <c r="F118" i="6"/>
  <c r="H118" i="6" s="1"/>
  <c r="F102" i="6"/>
  <c r="F119" i="6"/>
  <c r="H119" i="6" s="1"/>
  <c r="H68" i="6"/>
  <c r="F94" i="6"/>
  <c r="H94" i="6" s="1"/>
  <c r="F95" i="6"/>
  <c r="H95" i="6" s="1"/>
  <c r="H32" i="6"/>
  <c r="H34" i="6"/>
  <c r="H35" i="6"/>
  <c r="F247" i="6" l="1"/>
  <c r="H247" i="6" s="1"/>
  <c r="F130" i="6"/>
  <c r="H130" i="6" s="1"/>
  <c r="H107" i="6"/>
  <c r="F131" i="6"/>
  <c r="H131" i="6" s="1"/>
  <c r="H106" i="6"/>
  <c r="H134" i="6" s="1"/>
  <c r="F248" i="6"/>
  <c r="H248" i="6" s="1"/>
  <c r="H223" i="6"/>
  <c r="H219" i="6"/>
  <c r="H251" i="6" s="1"/>
  <c r="F234" i="6"/>
  <c r="H234" i="6" s="1"/>
  <c r="F117" i="6"/>
  <c r="H117" i="6" s="1"/>
  <c r="H102" i="6"/>
  <c r="H252" i="6" s="1"/>
</calcChain>
</file>

<file path=xl/sharedStrings.xml><?xml version="1.0" encoding="utf-8"?>
<sst xmlns="http://schemas.openxmlformats.org/spreadsheetml/2006/main" count="718" uniqueCount="136">
  <si>
    <t>Фірмовий Бланк</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</si>
  <si>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</si>
  <si>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</si>
  <si>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</si>
  <si>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</si>
  <si>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</si>
  <si>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</si>
  <si>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</si>
  <si>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 (Запит)</t>
  </si>
  <si>
    <t>Одиниця вимірювання</t>
  </si>
  <si>
    <t>Ціна, грн.  включаючі всі податки</t>
  </si>
  <si>
    <t>Вартість, грн.  включаючі всі податки</t>
  </si>
  <si>
    <t>Дата</t>
  </si>
  <si>
    <t>шт</t>
  </si>
  <si>
    <t>м</t>
  </si>
  <si>
    <t>Примітки</t>
  </si>
  <si>
    <t>Надаючи свою пропозицію,</t>
  </si>
  <si>
    <t xml:space="preserve">Ми погоджуємося з умовами, що Замовник може відхилити нашу чи всі надані пропозиції, та розуміємо, що Замовник  необмежений у прийнятті будь-якої іншої пропозиції з більш вигідними для Вас умовами. </t>
  </si>
  <si>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</si>
  <si>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t>Ми погоджуємося з умовами договору будівельного підряду  Замовника, який відображено у  Додатку 3 до Запиту.</t>
  </si>
  <si>
    <t xml:space="preserve">Ми погоджуємося з умовами, що Замовник має право самостійно зменшити обсяги закупівлі або скасувати в залежності від наявного фінансування. </t>
  </si>
  <si>
    <t>Ми погоджуємось зафіксувати цінову пропозицію на термін 90 календарних днів з моменту подачі (до моменту підписання Договору) та до повного завершення виконання послуг/робіт.</t>
  </si>
  <si>
    <t>Ми  підтверджуємо ознайомлення з кваліфікаційними та технічними вимогами конкурсу, викладеними у Запиті та Додатках до нього, та беззастережно їх приймаємо, гарантуючи неухильне дотримання у разі перемоги.</t>
  </si>
  <si>
    <t>Учасник має надати в електронному вигляді цінову пропозицію у формі даного додатку з підписом та печаткою та окремо у форматі Excel.</t>
  </si>
  <si>
    <t>П.І.Б. керівника</t>
  </si>
  <si>
    <t>Підпис, печатка (у разі наявності)</t>
  </si>
  <si>
    <t>Форма цінової пропозиції</t>
  </si>
  <si>
    <t>Додаток 2 до Запиту</t>
  </si>
  <si>
    <t>Місце надання послуг</t>
  </si>
  <si>
    <t>Найменування послуг</t>
  </si>
  <si>
    <t>Лот 1</t>
  </si>
  <si>
    <t>Закупівля послуг з обстеження будівель</t>
  </si>
  <si>
    <t>Попереднє обстеження будівлі з метою визначення технічної можливості та доцільності встановлення сонячної електростанції (результати попереднього обстеження оформлюються листом довільної форми з відповідним висновком)</t>
  </si>
  <si>
    <t>Донецька область (підконтрольна, умовно безпечна територія), Дніпропетровська область, Кіровоградська область</t>
  </si>
  <si>
    <t>послуга</t>
  </si>
  <si>
    <t>Робочий проєкт</t>
  </si>
  <si>
    <t>Розробка проєктної документації відповідно до вимог наведених у Додатку 2</t>
  </si>
  <si>
    <t>Донецька область (підконтрольна, умовно безпечна територія)</t>
  </si>
  <si>
    <t>об'єктів</t>
  </si>
  <si>
    <t>Дніпропетровська область</t>
  </si>
  <si>
    <t>Кіровоградська область</t>
  </si>
  <si>
    <t>Конструкції для встановлення сонячних панелей (для встановлення на скатній покрівлі)</t>
  </si>
  <si>
    <t>Комплект конструкцій (включаючі метизи та інші витратні матеріали) для встановлення сонячних панелей на скатній покрівлі</t>
  </si>
  <si>
    <t>Монтаж конструкції для встановлення сонячних панелей (для встановлення на скатній покрівлі)</t>
  </si>
  <si>
    <t>Монтаж комплекту конструкцій (включаючі метизи та інші витратні матеріали) для встановлення сонячних панелей на скатній покрівлі</t>
  </si>
  <si>
    <t>Монтаж сонячних панелей</t>
  </si>
  <si>
    <t>Монтаж сонячних панелей Jinko: 620W (Матеріал Замовника) з підключенням (для скатної покрівлі)</t>
  </si>
  <si>
    <t>Монтаж силового обладнання та приєднання до існуючої мережи 0,4 кВ та заземленням.</t>
  </si>
  <si>
    <t>Монтаж силового обладнання та приєднання до існуючої мережи 0,4 кВ та заземленням, включачі окремі матеріали (включаючі випробування та налаштування). Склад обладнання:
- Інвертор SUN-15K-SG05LP3-EU-SM2 (1 шт.). Матеріал Замовника;
- BYD Battery Box LV 5.0+ (5 шт.). Матеріал Замовника;</t>
  </si>
  <si>
    <t>Автоматичний вимикач</t>
  </si>
  <si>
    <t xml:space="preserve">Автоматичний вимикач Schneider Electric K60N 3P 63A C 6кA </t>
  </si>
  <si>
    <t>Щит металевий</t>
  </si>
  <si>
    <t>Щит металевий ЛТЗ 12 модулів IP31 (LT-MB-UA-12-01)</t>
  </si>
  <si>
    <t>Кабель фотовольтаїчний</t>
  </si>
  <si>
    <t>Кабель гнучкий безгалогенний фотовольтаїчний для сонячних електростанцій H1Z2Z2-K 1х6 мм2</t>
  </si>
  <si>
    <t>Конектор ФЕП</t>
  </si>
  <si>
    <t>МС4 1500V 4-6 мм2</t>
  </si>
  <si>
    <t>Кабель ВВГ</t>
  </si>
  <si>
    <t xml:space="preserve">Кабель ВВГнгд 4 х 6 мм2, Одескабель </t>
  </si>
  <si>
    <t>Провід ПВ3</t>
  </si>
  <si>
    <t>Провід ПВ3 (жовто зелений) 6 мм2, Одескабель</t>
  </si>
  <si>
    <t>Гофрорукав</t>
  </si>
  <si>
    <t>Гофрорукав двостінний ДУ32 (негорючій)</t>
  </si>
  <si>
    <t xml:space="preserve">м </t>
  </si>
  <si>
    <t>Щит пластиковий</t>
  </si>
  <si>
    <t>Щит пластиковий ІР65 24 мод. ECH 24PT</t>
  </si>
  <si>
    <t>Тримачі запобіжників</t>
  </si>
  <si>
    <t xml:space="preserve">Тримачі запобіжників EFH 10 DC 2p </t>
  </si>
  <si>
    <t>Запобіжник</t>
  </si>
  <si>
    <t>Запобіжники циліндричні СН СН 10х38 25А</t>
  </si>
  <si>
    <t>Вимикач навантаження</t>
  </si>
  <si>
    <t>Вимикач навантаження LS 25 SMA A2 (DC)</t>
  </si>
  <si>
    <t>Обмежувач перенапруги</t>
  </si>
  <si>
    <t>Обмежувач перенапруги М Т2 PV 1100/20 Y</t>
  </si>
  <si>
    <t>Роз'єм для АКБ</t>
  </si>
  <si>
    <t>Силовий роз'єм ES-BPC-C 16-25 OG</t>
  </si>
  <si>
    <t>Силовий кабель</t>
  </si>
  <si>
    <t>Силовий кабель ПВ3 25 мм2, Одескабель</t>
  </si>
  <si>
    <t>Монтаж комплекту заземлення</t>
  </si>
  <si>
    <t>Комплект глибинного землювача G-16/45</t>
  </si>
  <si>
    <t>Полоса стальна оцинкована W-40x4/ST</t>
  </si>
  <si>
    <t>Злучник для смуги хрестовий С-024</t>
  </si>
  <si>
    <t>Антикорозійна стрічка 50мм G-115</t>
  </si>
  <si>
    <t>Тримач смуги металевий H-039</t>
  </si>
  <si>
    <t>Дріт для блискавкозахисту оцинкований W-10/ST</t>
  </si>
  <si>
    <t>Тримач дроту металевий FLIP з дюбелем H-032</t>
  </si>
  <si>
    <t>Коробка для фасадного контрольного з'єднання K-681</t>
  </si>
  <si>
    <t>Труба монтажна для блискавкозахисту D20, довжиною 2 м K-201</t>
  </si>
  <si>
    <t>Зажим UD-20 для труби D20 K-203</t>
  </si>
  <si>
    <t>Тримач дроту пластиковий для плоского даху з бетоном H-303</t>
  </si>
  <si>
    <t>Мастика бітумна для бетонних тримачів K-910</t>
  </si>
  <si>
    <t>Прокладання кабелю</t>
  </si>
  <si>
    <t>Прокладання кабелю фотовольтаїчного (в гофрорукаві та без, по покрівлі по фасадах з влаштування та герметизаціїю отворів в будівельних конструкціях)</t>
  </si>
  <si>
    <t>Прокладання кабелю ПВ3 6 мм2 (в гофрорукаві та без, по покрівлі по фасадах з влаштування та герметизаціїю отворів в будівельних конструкціях)</t>
  </si>
  <si>
    <t>Прокладання кабелю ВВГнгд 4 х 6 мм2 (в гофрорукаві та без, по покрівлі по фасадах з влаштування та герметизаціїю отворів в будівельних конструкціях)</t>
  </si>
  <si>
    <t>Складання документації</t>
  </si>
  <si>
    <t>Складання паспортів на систему. Складання виконавчої документації</t>
  </si>
  <si>
    <t>к-кт</t>
  </si>
  <si>
    <t>Комплект конструкцій (включаючі метизи та інші витратні матеріали) для встановлення сонячних панелей на пласкій покрівлі</t>
  </si>
  <si>
    <t>Монтаж комплекту конструкцій (включаючі метизи та інші витратні матеріали) для встановлення сонячних панелей на пласкій покрівлі</t>
  </si>
  <si>
    <t>Монтаж сонячних панелей Jinko: 620W (Матеріал Замовника) з підключенням (для пласкої покрівлі)</t>
  </si>
  <si>
    <t>Прокладання кабелю ВВГнгд 4 х 6 мм2 (в гофрорукаві та без, по покрівлі по фасадах з влаштуванням та герметизаціїю отворів в будівельних конструкціях)</t>
  </si>
  <si>
    <t>Конструкції для встановлення сонячних панелей (для встановлення на землі)</t>
  </si>
  <si>
    <t>Комплект конструкцій (включаючі метизи, пригрузи/фундаменти та інші витратні матеріали) для встановлення сонячних панелей на землі</t>
  </si>
  <si>
    <t>Монтаж конструкції для встановлення сонячних панелей (для встановлення на землі)</t>
  </si>
  <si>
    <t>Монтаж комплекту конструкцій (включаючі метизи та інші витратні матеріали) для встановлення сонячних панелей на землі</t>
  </si>
  <si>
    <t>Монтаж сонячних панелей Jinko: 620W (Матеріал Замовника) з підключенням (для монтажу на землі)</t>
  </si>
  <si>
    <t>Прокладання кабелю в землі в гофроркаві на глибині 80 см (до верху кабеля), з обсипкою піском 20 см та вкладанням сигнальної стрічки.
Розцінка включає:
- Влаштування траншеї відповідної глибини;
- Прокладання кабелю в гофротрубі;
- Засипка кабелів піском (вартість піску включається в розцінку);
- Засипка грунту (з прокладанням сигнальної стрічки, вартість стрічки включається в розцінку);
- Трамбування</t>
  </si>
  <si>
    <t>Лот 2</t>
  </si>
  <si>
    <t>Запорізька область (підконтрольна, умовно безпечна територія)</t>
  </si>
  <si>
    <t>Сумська область (підконтрольна, умовно безпечна територія)</t>
  </si>
  <si>
    <t>Харківська область (підконтрольна, умовно безпечна територія)</t>
  </si>
  <si>
    <t>Чернігівська область</t>
  </si>
  <si>
    <t>Всього за Лотом 2:</t>
  </si>
  <si>
    <t>Всього за Лотом 1:</t>
  </si>
  <si>
    <t>ВСЬОГО:</t>
  </si>
  <si>
    <t xml:space="preserve">  * Товариство Червоного Хреста України є громадською неприбутковою організацією і просить надати максимальні знижки на послуги, вказані у ціновій пропозиції.				</t>
  </si>
  <si>
    <t xml:space="preserve"> ** Закупівля відбувається окремими лотами </t>
  </si>
  <si>
    <r>
      <t xml:space="preserve">Умови оплати: </t>
    </r>
    <r>
      <rPr>
        <sz val="14"/>
        <color theme="1"/>
        <rFont val="Times New Roman"/>
        <family val="1"/>
        <charset val="204"/>
      </rPr>
      <t>Авансові платежі не передбачені. Оплата робіт може здійснюватися проміжними платежами протягом 10 банківських днів після підписання акту приймання-передачі виконаних робіт Замовником. Проміжні платежі здійснюються після повного завершення конкретного етапу робіт відповідно до календарного графіку, але не частіше ніж один раз на календарний місяць. Здійснення проміжних платежів не звільняє Підрядника від відповідальності за неналежне виконання робіт.</t>
    </r>
  </si>
  <si>
    <r>
      <t xml:space="preserve">Місце виконання робіт ЛОТ 1: </t>
    </r>
    <r>
      <rPr>
        <sz val="14"/>
        <color theme="1"/>
        <rFont val="Times New Roman"/>
        <family val="1"/>
        <charset val="204"/>
      </rPr>
      <t xml:space="preserve">Донецька, Дніпропетровська, Кіровоградська області </t>
    </r>
    <r>
      <rPr>
        <i/>
        <sz val="14"/>
        <color theme="1"/>
        <rFont val="Times New Roman"/>
        <family val="1"/>
        <charset val="204"/>
      </rPr>
      <t>(детальні адреси будуть вказані при укладанні договору)</t>
    </r>
  </si>
  <si>
    <r>
      <t>Строк виконання ЛОТ 1: ___________________</t>
    </r>
    <r>
      <rPr>
        <i/>
        <sz val="11"/>
        <color theme="1"/>
        <rFont val="Times New Roman"/>
        <family val="1"/>
        <charset val="204"/>
      </rPr>
      <t>календарних днів з моменту укладання договору, але неодмінно до повного виконання всіх зобов’язань за договором.</t>
    </r>
  </si>
  <si>
    <r>
      <t>Строк виконання ЛОТ 2: ___________________</t>
    </r>
    <r>
      <rPr>
        <i/>
        <sz val="11"/>
        <color theme="1"/>
        <rFont val="Times New Roman"/>
        <family val="1"/>
        <charset val="204"/>
      </rPr>
      <t>календарних днів з моменту укладання договору, але неодмінно до повного виконання всіх зобов’язань за договором.</t>
    </r>
  </si>
  <si>
    <r>
      <t xml:space="preserve">Місце виконання робіт ЛОТ 2: </t>
    </r>
    <r>
      <rPr>
        <sz val="14"/>
        <color theme="1"/>
        <rFont val="Times New Roman"/>
        <family val="1"/>
        <charset val="204"/>
      </rPr>
      <t xml:space="preserve">Запорізька, Сумська, Харківська, Чернігівська області, Тернопільська </t>
    </r>
    <r>
      <rPr>
        <i/>
        <sz val="14"/>
        <color theme="1"/>
        <rFont val="Times New Roman"/>
        <family val="1"/>
        <charset val="204"/>
      </rPr>
      <t>(детальні адреси будуть вказані при укладанні договору)</t>
    </r>
  </si>
  <si>
    <t>Запорізька область, Сумська область, Харківська область, Чернігівська, Тернопільська область</t>
  </si>
  <si>
    <t>Тернопільська область</t>
  </si>
  <si>
    <t>6. Вимоги до передачі проєктної документації
- Проєктна документація передається Замовнику у повному складі відповідно до ДБН А.2.2-3:2014.
Комплектність:
- 4 екземпляри у друкованому вигляді (прошиті, пронумеровані, з підписами та печаткою Виконавця).
- 1 екземпляр у цифровому вигляді на USB-носії у форматах PDF та DWG (для креслень).
- Цифровий носій повинен містити:
- Повний комплект креслень, пояснювальних записок, специфікацій.
- Електронні таблиці з розрахунками (XLSX/CSV).
- Фото- та відеоматеріали обстеження будівлі.
- Документація повинна бути структурована за розділами:
- Загальна пояснювальна записка.
- Архітектурно-будівельні рішення.
- Конструктивні рішення (кріплення, навантаження).
- Електротехнічні рішення (схеми, захист, автоматика).
- Специфікація обладнання та матеріалів.
- Розділ охорони праці та пожежної безпеки.
- Передача здійснюється за актом приймання-передачі з підписами сторін.
- Товари та матеріали повинні відповідати вимогам технічного завдання; допускається використання більш сучасних та функціональних рішень, але не нижчих за встановлені параметри.
7. Технічні вимоги
- Усі посилання у технічному завданні на торговельні марки, патенти, конструкції чи виробників слід розуміти як такі, що містять уточнення «або еквівалент».</t>
  </si>
  <si>
    <t>Монтажні роботи. ТИП 1. "Скатна покрівля"</t>
  </si>
  <si>
    <t>Монтажні роботи. ТИП 3. "Монтаж на землі"</t>
  </si>
  <si>
    <t>Монтажні роботи. ТИП 2. "Пласка покрівля"</t>
  </si>
  <si>
    <t>Кіль-
кість</t>
  </si>
  <si>
    <t>_________________________(Назва Учасника), надає свою цінову пропозицію в рамках тендеру  на закупівлю комплексу послуг із проєктування та встановлення сонячних електростанцій (СЕС) на об’єктах соціальної інфраструктури  у 8 областях України.</t>
  </si>
  <si>
    <r>
      <t xml:space="preserve">Гарантія: </t>
    </r>
    <r>
      <rPr>
        <u/>
        <sz val="14"/>
        <rFont val="Times New Roman"/>
        <family val="1"/>
        <charset val="204"/>
      </rPr>
      <t>5 років на монтаж конструкцій</t>
    </r>
  </si>
  <si>
    <t>Ми погоджуємося з умовами здійсняти надання послуг в рамках зазначених областей по всій підконтрольній території Україні,  на відстані не менше ніж 20 км від актуальної лінії бойового зіткнення, згідно умов укладеного договору</t>
  </si>
  <si>
    <r>
      <rPr>
        <b/>
        <i/>
        <sz val="10"/>
        <color theme="1"/>
        <rFont val="Times New Roman"/>
        <family val="1"/>
        <charset val="204"/>
      </rPr>
      <t>Інформація для Учасника:</t>
    </r>
    <r>
      <rPr>
        <i/>
        <sz val="10"/>
        <color theme="1"/>
        <rFont val="Times New Roman"/>
        <family val="1"/>
        <charset val="204"/>
      </rPr>
      <t xml:space="preserve">
-Цінова пропозиція приймається до розгляду виключно згідно форми даного Додатку.
-Учасник несе відповідальність за правильність розрахованих одиничних розцінок та загальної вартості робіт, за коректність всіх формул та розрахунків у даній формі, зміна або корегування вартості після етапу розкриття пропозицій не допускається.
-У разі пропозиції аналогів- вказати в примітках ТМ, виробника, та характеристики.
-Всі документи мають бути заповнені Учасником без винятку, відсутність будь-якої інформації може призвести до анулювання пропозиції.
-Вартість одиниць послуг, робіт, матеріалів та загальну вартість пропозиції потрібно заповнювати у гривнях, зазначаючи цифрове значення, яке має не більше двох знаків після коми.
</t>
    </r>
  </si>
  <si>
    <t>Опис та технічні вимоги наведені у даному Додатку та Додатку №4.
Товари/матеріали, що поставляються повинні відповідати вимогам, що до них пред'являються. 
Розглядаються аналоги матеріалів. Допускаються більш технічні та функціональні можливості, але не менші.</t>
  </si>
  <si>
    <t>Наданням цінової пропозиції Учасник погоджується з настиупними вимогами:
1. Строки та організація робіт
- Виконання робіт у кожній області здійснюється у строк до 120 календарних днів.
- Роботи виконуються на відстані не менше 20 км від ЛБЗ.
- У вартість включається монтаж і демонтаж риштувань, свердління отворів діаметром до 150 мм, перебазування техніки, тимчасове освітлення, утримання майданчика у чистоті та вивіз сміття.
- Підрядник зобов’язується дотримуватись чинних нормативних документів у сфері будівництва, вести документацію відповідно до ДБН А.3.1-5:2016.
2. Матеріали та ресурси
- Матеріали для виконання робіт забезпечує Підрядник, якщо інше не передбачено договором.
- У вартість матеріалів входять транспортування, навантаження, складування (Замовник складських приміщень не надає), підйом на поверх.
- Якщо у переліку робіт відсутні матеріали для конкретного пункту, вважається, що вони входять до складу цього пункту.
- Замовник забезпечує доставку власних матеріалів (якщо це передбачено умовами закупівлі) та оплачує комунальні послуги.
3. Ціноутворення та фінансові умови
- Ціна пропозиції включає всі податки, збори та мита відповідно до законодавства України; зміни митного законодавства не є підставою для перегляду вартості.
- У вартість пропозиції включаються всі прямі та непрямі витрати: адміністративні, транспортні, загальнобудівельні, витрати на охорону праці, проектування, монтаж, використання машин та механізмів (власних чи орендованих), витратні матеріали, а також прибуток.
- Одиничні розцінки є твердими та фіксованими, не підлягають зміні протягом усього періоду виконання робіт до їх здачі.
- Учасник тендеру враховує можливі ризики та непередбачувані витрати, включаючи забезпечення майданчика джерелами безперебійного живлення та паливом.
4. Якість та відповідальність
- Підрядник гарантує повне розуміння обсягу робіт та включення всіх необхідних основних, супутніх і допоміжних робіт до пропозиції.
- Вартість лабораторних досліджень, що виконуються відповідно до законодавства або на вимогу Замовника, включається до виробничих розцінок (якщо інше не передбачено договором).
- Підрядник несе відповідальність за дотримання строків, якість робіт та безпеку на майданчику.
5. Вимоги до Виконавця
Виконавець повинен мати:
- Сертифікат на виконання обстеження та проєктних робіт у сфері будівництва та електропостачання.
- Дозвіл на виконання робіт на висоті (роботи підвищеної небезпеки).
- Досвід виконання не менше 2 аналогічних проєктів із сонячними електростанціями потужністю від 30 кВт.
- Кваліфікованих інженерів-проєктувальників, сертифікованих відповідно до ДБН А.2.2-3:2014 та ДСТУ EN 62446-1:2017.
- Власні або залучені ресурси для проведення обстеження будівлі (покрівлі), включаючи інструментальні вимірювання.
Виконавець зобов’язаний:
- Дотримуватись чинних ДБН, ДСТУ та інших нормативних документів у сфері будівництва та електротехніки.
- Узгоджувати проєктну документацію із Замовником та, за потреби, з експертними органами.
- Виконувати авторський нагляд на етапі монтажу.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</si>
</sst>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quot;_-;\-* #,##0.00\ &quot;₴&quot;_-;_-* &quot;-&quot;??\ &quot;₴&quot;_-;_-@_-"/>
    <numFmt numFmtId="43" formatCode="_-* #,##0.00_-;\-* #,##0.00_-;_-* &quot;-&quot;??_-;_-@_-"/>
    <numFmt numFmtId="164" formatCode="[$-419]General"/>
    <numFmt numFmtId="165" formatCode="_-* #,##0.00\ [$₴-422]_-;\-* #,##0.00\ [$₴-422]_-;_-* &quot;-&quot;??\ [$₴-422]_-;_-@_-"/>
    <numFmt numFmtId="166" formatCode="0.0000"/>
    <numFmt numFmtId="167" formatCode="0.0"/>
  </numFmts>
  <fonts count="49">
    <font>
      <sz val="11"/>
      <color theme="1"/>
      <name val="Calibri"/>
      <family val="2"/>
      <scheme val="minor"/>
    </font>
    <font>
      <sz val="16"/>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sz val="11"/>
      <color rgb="FF000000"/>
      <name val="Times New Roman"/>
      <family val="1"/>
      <charset val="204"/>
    </font>
    <font>
      <sz val="8"/>
      <name val="Calibri"/>
      <family val="2"/>
      <scheme val="minor"/>
    </font>
    <font>
      <sz val="11"/>
      <color theme="1"/>
      <name val="Calibri"/>
      <family val="2"/>
      <scheme val="minor"/>
    </font>
    <font>
      <sz val="11"/>
      <color rgb="FF000000"/>
      <name val="Calibri"/>
      <family val="2"/>
      <charset val="204"/>
    </font>
    <font>
      <sz val="9"/>
      <color theme="1"/>
      <name val="Verdana"/>
      <family val="2"/>
    </font>
    <font>
      <sz val="12"/>
      <color theme="1"/>
      <name val="Times New Roman"/>
      <family val="1"/>
      <charset val="204"/>
    </font>
    <font>
      <b/>
      <i/>
      <sz val="11"/>
      <color theme="1"/>
      <name val="Times New Roman"/>
      <family val="1"/>
      <charset val="204"/>
    </font>
    <font>
      <b/>
      <i/>
      <sz val="10"/>
      <color theme="1"/>
      <name val="Calibri"/>
      <family val="2"/>
      <charset val="204"/>
      <scheme val="minor"/>
    </font>
    <font>
      <i/>
      <sz val="10"/>
      <color theme="1"/>
      <name val="Calibri"/>
      <family val="2"/>
      <charset val="204"/>
      <scheme val="minor"/>
    </font>
    <font>
      <sz val="12"/>
      <color rgb="FF000000"/>
      <name val="ISOCPEUR"/>
      <family val="2"/>
      <charset val="204"/>
    </font>
    <font>
      <b/>
      <sz val="14"/>
      <color theme="1"/>
      <name val="Times New Roman"/>
      <family val="1"/>
      <charset val="204"/>
    </font>
    <font>
      <b/>
      <sz val="11"/>
      <color theme="1"/>
      <name val="Times New Roman"/>
      <family val="1"/>
      <charset val="204"/>
    </font>
    <font>
      <i/>
      <sz val="10"/>
      <color theme="1"/>
      <name val="Times New Roman"/>
      <family val="1"/>
      <charset val="204"/>
    </font>
    <font>
      <sz val="14"/>
      <color theme="1"/>
      <name val="Times New Roman"/>
      <family val="1"/>
      <charset val="204"/>
    </font>
    <font>
      <b/>
      <sz val="14"/>
      <color rgb="FF000000"/>
      <name val="Times New Roman"/>
      <family val="1"/>
      <charset val="204"/>
    </font>
    <font>
      <sz val="10"/>
      <color rgb="FF000000"/>
      <name val="Times New Roman"/>
      <family val="1"/>
      <charset val="204"/>
    </font>
    <font>
      <sz val="11"/>
      <color rgb="FF000000"/>
      <name val="Calibri"/>
      <family val="2"/>
    </font>
    <font>
      <sz val="10"/>
      <name val="Times New Roman"/>
      <family val="1"/>
      <charset val="204"/>
    </font>
    <font>
      <sz val="11"/>
      <name val="Times New Roman"/>
      <family val="1"/>
      <charset val="204"/>
    </font>
    <font>
      <sz val="16"/>
      <color rgb="FF000000"/>
      <name val="Times New Roman"/>
      <family val="1"/>
      <charset val="204"/>
    </font>
    <font>
      <b/>
      <i/>
      <sz val="11"/>
      <color rgb="FF000000"/>
      <name val="Times New Roman"/>
      <family val="1"/>
      <charset val="204"/>
    </font>
    <font>
      <b/>
      <sz val="11"/>
      <color rgb="FF000000"/>
      <name val="Times New Roman"/>
      <family val="1"/>
      <charset val="204"/>
    </font>
    <font>
      <b/>
      <i/>
      <sz val="12"/>
      <color theme="1"/>
      <name val="Times New Roman"/>
      <family val="1"/>
      <charset val="204"/>
    </font>
    <font>
      <sz val="10"/>
      <color theme="1"/>
      <name val="Times New Roman"/>
      <family val="1"/>
      <charset val="204"/>
    </font>
    <font>
      <b/>
      <sz val="14"/>
      <color rgb="FF000000"/>
      <name val="Calibri"/>
      <family val="2"/>
      <charset val="204"/>
      <scheme val="minor"/>
    </font>
    <font>
      <sz val="8"/>
      <color theme="1"/>
      <name val="Calibri"/>
      <family val="2"/>
      <charset val="204"/>
      <scheme val="minor"/>
    </font>
    <font>
      <sz val="9"/>
      <color rgb="FF000000"/>
      <name val="Calibri"/>
      <family val="2"/>
      <charset val="204"/>
      <scheme val="minor"/>
    </font>
    <font>
      <b/>
      <sz val="18"/>
      <color rgb="FF000000"/>
      <name val="Calibri"/>
      <family val="2"/>
      <charset val="204"/>
      <scheme val="minor"/>
    </font>
    <font>
      <i/>
      <sz val="14"/>
      <color theme="1"/>
      <name val="Times New Roman"/>
      <family val="1"/>
      <charset val="204"/>
    </font>
    <font>
      <b/>
      <i/>
      <sz val="12"/>
      <color theme="1"/>
      <name val="Calibri"/>
      <family val="2"/>
      <charset val="204"/>
      <scheme val="minor"/>
    </font>
    <font>
      <b/>
      <sz val="16"/>
      <color theme="1"/>
      <name val="Times New Roman"/>
      <family val="1"/>
      <charset val="204"/>
    </font>
    <font>
      <sz val="8"/>
      <color theme="1"/>
      <name val="Times New Roman"/>
      <family val="1"/>
      <charset val="204"/>
    </font>
    <font>
      <b/>
      <i/>
      <sz val="8"/>
      <color theme="1"/>
      <name val="Calibri"/>
      <family val="2"/>
      <charset val="204"/>
      <scheme val="minor"/>
    </font>
    <font>
      <sz val="8"/>
      <color rgb="FF000000"/>
      <name val="Calibri"/>
      <family val="2"/>
      <charset val="204"/>
      <scheme val="minor"/>
    </font>
    <font>
      <sz val="8"/>
      <color rgb="FF000000"/>
      <name val="Times New Roman"/>
      <family val="1"/>
      <charset val="204"/>
    </font>
    <font>
      <b/>
      <sz val="8"/>
      <color theme="1"/>
      <name val="Times New Roman"/>
      <family val="1"/>
      <charset val="204"/>
    </font>
    <font>
      <b/>
      <sz val="14"/>
      <name val="Times New Roman"/>
      <family val="1"/>
      <charset val="204"/>
    </font>
    <font>
      <sz val="14"/>
      <name val="Times New Roman"/>
      <family val="1"/>
      <charset val="204"/>
    </font>
    <font>
      <u/>
      <sz val="14"/>
      <name val="Times New Roman"/>
      <family val="1"/>
      <charset val="204"/>
    </font>
    <font>
      <b/>
      <i/>
      <sz val="9"/>
      <color theme="1"/>
      <name val="Times New Roman"/>
      <family val="1"/>
      <charset val="204"/>
    </font>
    <font>
      <i/>
      <sz val="9"/>
      <color theme="1"/>
      <name val="Times New Roman"/>
      <family val="1"/>
      <charset val="204"/>
    </font>
    <font>
      <i/>
      <sz val="9"/>
      <color rgb="FF000000"/>
      <name val="Times New Roman"/>
      <family val="1"/>
      <charset val="204"/>
    </font>
    <font>
      <i/>
      <sz val="9"/>
      <name val="Times New Roman"/>
      <family val="1"/>
      <charset val="204"/>
    </font>
    <font>
      <b/>
      <i/>
      <sz val="10"/>
      <color theme="1"/>
      <name val="Times New Roman"/>
      <family val="1"/>
      <charset val="204"/>
    </font>
  </fonts>
  <fills count="5">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0" tint="-0.1499984740745262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auto="1"/>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s>
  <cellStyleXfs count="8">
    <xf numFmtId="0" fontId="0" fillId="0" borderId="0"/>
    <xf numFmtId="43" fontId="7" fillId="0" borderId="0" applyFont="0" applyFill="0" applyBorder="0" applyAlignment="0" applyProtection="0"/>
    <xf numFmtId="9" fontId="7" fillId="0" borderId="0" applyFont="0" applyFill="0" applyBorder="0" applyAlignment="0" applyProtection="0"/>
    <xf numFmtId="0" fontId="7" fillId="0" borderId="0"/>
    <xf numFmtId="164" fontId="8" fillId="0" borderId="0" applyBorder="0" applyProtection="0"/>
    <xf numFmtId="0" fontId="9" fillId="0" borderId="0"/>
    <xf numFmtId="44" fontId="7" fillId="0" borderId="0" applyFont="0" applyFill="0" applyBorder="0" applyAlignment="0" applyProtection="0"/>
    <xf numFmtId="0" fontId="7" fillId="0" borderId="0"/>
  </cellStyleXfs>
  <cellXfs count="142">
    <xf numFmtId="0" fontId="0" fillId="0" borderId="0" xfId="0"/>
    <xf numFmtId="0" fontId="1" fillId="0" borderId="0" xfId="0" applyFont="1"/>
    <xf numFmtId="0" fontId="1" fillId="0" borderId="0" xfId="0" applyFont="1" applyAlignment="1">
      <alignment horizontal="center" vertical="center"/>
    </xf>
    <xf numFmtId="4" fontId="1" fillId="0" borderId="0" xfId="0" applyNumberFormat="1" applyFont="1"/>
    <xf numFmtId="0" fontId="1" fillId="0" borderId="0" xfId="0" applyFont="1" applyAlignment="1">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4" fontId="5" fillId="0" borderId="0" xfId="0" applyNumberFormat="1" applyFont="1" applyAlignment="1">
      <alignment horizontal="right"/>
    </xf>
    <xf numFmtId="0" fontId="5" fillId="0" borderId="0" xfId="0" applyFont="1" applyAlignment="1">
      <alignment vertical="center"/>
    </xf>
    <xf numFmtId="0" fontId="1" fillId="0" borderId="0" xfId="0" applyFont="1" applyAlignment="1">
      <alignment horizontal="center"/>
    </xf>
    <xf numFmtId="0" fontId="5" fillId="0" borderId="0" xfId="0" applyFont="1" applyAlignment="1">
      <alignment horizontal="center" vertical="center"/>
    </xf>
    <xf numFmtId="0" fontId="11" fillId="0" borderId="0" xfId="0" applyFont="1" applyAlignment="1">
      <alignment horizontal="left" vertical="center"/>
    </xf>
    <xf numFmtId="0" fontId="4" fillId="0" borderId="0" xfId="0" applyFont="1" applyAlignment="1">
      <alignment horizontal="left" vertical="center"/>
    </xf>
    <xf numFmtId="166" fontId="1" fillId="0" borderId="0" xfId="0" applyNumberFormat="1" applyFont="1"/>
    <xf numFmtId="0" fontId="3" fillId="0" borderId="0" xfId="0" applyFont="1" applyAlignment="1">
      <alignment horizontal="left" vertical="center"/>
    </xf>
    <xf numFmtId="0" fontId="3" fillId="0" borderId="0" xfId="0" applyFont="1" applyAlignment="1">
      <alignment horizontal="center" vertical="center"/>
    </xf>
    <xf numFmtId="0" fontId="4" fillId="0" borderId="0" xfId="0" applyFont="1" applyAlignment="1">
      <alignment horizontal="left" vertical="center" wrapText="1"/>
    </xf>
    <xf numFmtId="0" fontId="1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horizontal="center"/>
    </xf>
    <xf numFmtId="0" fontId="4" fillId="0" borderId="0" xfId="0" applyFont="1" applyAlignment="1">
      <alignment horizontal="center" vertical="center" wrapText="1"/>
    </xf>
    <xf numFmtId="0" fontId="16" fillId="0" borderId="0" xfId="0" applyFont="1" applyAlignment="1">
      <alignment horizontal="left" vertical="center"/>
    </xf>
    <xf numFmtId="4" fontId="1" fillId="0" borderId="0" xfId="0" applyNumberFormat="1" applyFont="1" applyAlignment="1">
      <alignment horizontal="center"/>
    </xf>
    <xf numFmtId="0" fontId="5" fillId="0" borderId="0" xfId="0" applyFont="1" applyAlignment="1">
      <alignment horizontal="center"/>
    </xf>
    <xf numFmtId="4" fontId="5" fillId="0" borderId="0" xfId="0" applyNumberFormat="1" applyFont="1" applyAlignment="1">
      <alignment horizontal="center"/>
    </xf>
    <xf numFmtId="0" fontId="10" fillId="0" borderId="0" xfId="0" applyFont="1"/>
    <xf numFmtId="44" fontId="12" fillId="0" borderId="1" xfId="6" applyFont="1" applyFill="1" applyBorder="1" applyAlignment="1">
      <alignment vertical="top"/>
    </xf>
    <xf numFmtId="165" fontId="13" fillId="0" borderId="1" xfId="0" applyNumberFormat="1" applyFont="1" applyBorder="1" applyAlignment="1">
      <alignment vertical="top"/>
    </xf>
    <xf numFmtId="0" fontId="19" fillId="0" borderId="0" xfId="7" applyFont="1" applyAlignment="1">
      <alignment wrapText="1"/>
    </xf>
    <xf numFmtId="0" fontId="19" fillId="0" borderId="0" xfId="7" applyFont="1"/>
    <xf numFmtId="0" fontId="11" fillId="0" borderId="0" xfId="7" applyFont="1" applyAlignment="1">
      <alignment vertical="center"/>
    </xf>
    <xf numFmtId="0" fontId="14" fillId="0" borderId="0" xfId="7" applyFont="1"/>
    <xf numFmtId="0" fontId="4" fillId="0" borderId="0" xfId="0" applyFont="1"/>
    <xf numFmtId="0" fontId="21" fillId="0" borderId="0" xfId="7" applyFont="1"/>
    <xf numFmtId="0" fontId="5" fillId="0" borderId="0" xfId="0" applyFont="1"/>
    <xf numFmtId="0" fontId="23" fillId="0" borderId="0" xfId="0" applyFont="1" applyAlignment="1">
      <alignment vertical="center"/>
    </xf>
    <xf numFmtId="0" fontId="24" fillId="0" borderId="0" xfId="7" applyFont="1"/>
    <xf numFmtId="167" fontId="1" fillId="0" borderId="0" xfId="0" applyNumberFormat="1" applyFont="1" applyAlignment="1">
      <alignment horizontal="center"/>
    </xf>
    <xf numFmtId="167" fontId="5" fillId="0" borderId="0" xfId="0" applyNumberFormat="1" applyFont="1" applyAlignment="1">
      <alignment horizontal="center"/>
    </xf>
    <xf numFmtId="0" fontId="26" fillId="0" borderId="0" xfId="0" applyFont="1" applyAlignment="1">
      <alignment horizontal="center" vertical="center" wrapText="1"/>
    </xf>
    <xf numFmtId="4" fontId="26" fillId="0" borderId="0" xfId="0" applyNumberFormat="1" applyFont="1" applyAlignment="1">
      <alignment horizontal="center" vertical="center" wrapText="1"/>
    </xf>
    <xf numFmtId="4" fontId="23" fillId="0" borderId="0" xfId="0" applyNumberFormat="1" applyFont="1" applyAlignment="1">
      <alignment horizontal="center" vertical="top"/>
    </xf>
    <xf numFmtId="0" fontId="21" fillId="0" borderId="0" xfId="7" applyFont="1" applyAlignment="1">
      <alignment vertical="center"/>
    </xf>
    <xf numFmtId="0" fontId="18" fillId="0" borderId="0" xfId="0" applyFont="1" applyAlignment="1">
      <alignment horizontal="right"/>
    </xf>
    <xf numFmtId="0" fontId="3" fillId="0" borderId="0" xfId="0" applyFont="1" applyAlignment="1">
      <alignment horizontal="left" vertical="center" wrapText="1"/>
    </xf>
    <xf numFmtId="0" fontId="20" fillId="0" borderId="0" xfId="7" applyFont="1" applyAlignment="1">
      <alignment horizontal="left" wrapText="1"/>
    </xf>
    <xf numFmtId="0" fontId="20" fillId="0" borderId="0" xfId="7" applyFont="1" applyAlignment="1">
      <alignment horizontal="left" vertical="center" wrapText="1"/>
    </xf>
    <xf numFmtId="0" fontId="22" fillId="0" borderId="0" xfId="7" applyFont="1" applyAlignment="1">
      <alignment horizontal="left" wrapText="1"/>
    </xf>
    <xf numFmtId="0" fontId="1" fillId="2" borderId="0" xfId="0" applyFont="1" applyFill="1" applyAlignment="1">
      <alignment horizontal="center"/>
    </xf>
    <xf numFmtId="166" fontId="18" fillId="0" borderId="0" xfId="0" applyNumberFormat="1" applyFont="1" applyAlignment="1">
      <alignment horizontal="right"/>
    </xf>
    <xf numFmtId="0" fontId="17" fillId="0" borderId="0" xfId="0" applyFont="1" applyAlignment="1">
      <alignment horizontal="left" vertical="top" wrapText="1"/>
    </xf>
    <xf numFmtId="0" fontId="28" fillId="0" borderId="0" xfId="0" applyFont="1" applyAlignment="1">
      <alignment horizontal="left" vertical="center" wrapText="1"/>
    </xf>
    <xf numFmtId="4" fontId="12" fillId="0" borderId="0" xfId="0" applyNumberFormat="1" applyFont="1" applyAlignment="1">
      <alignment horizontal="center" vertical="center" wrapText="1"/>
    </xf>
    <xf numFmtId="165" fontId="13" fillId="0" borderId="0" xfId="0" applyNumberFormat="1" applyFont="1" applyAlignment="1">
      <alignment vertical="top"/>
    </xf>
    <xf numFmtId="0" fontId="27" fillId="0" borderId="0" xfId="0" applyFont="1" applyAlignment="1">
      <alignment horizontal="left" vertical="center" wrapText="1"/>
    </xf>
    <xf numFmtId="44" fontId="12" fillId="0" borderId="10" xfId="6" applyFont="1" applyFill="1" applyBorder="1" applyAlignment="1">
      <alignment vertical="top"/>
    </xf>
    <xf numFmtId="165" fontId="13" fillId="0" borderId="10" xfId="0" applyNumberFormat="1" applyFont="1" applyBorder="1" applyAlignment="1">
      <alignment vertical="top"/>
    </xf>
    <xf numFmtId="44" fontId="12" fillId="3" borderId="3" xfId="6" applyFont="1" applyFill="1" applyBorder="1" applyAlignment="1">
      <alignment vertical="top"/>
    </xf>
    <xf numFmtId="165" fontId="13" fillId="3" borderId="3" xfId="0" applyNumberFormat="1" applyFont="1" applyFill="1" applyBorder="1" applyAlignment="1">
      <alignment vertical="top"/>
    </xf>
    <xf numFmtId="165" fontId="13" fillId="3" borderId="4" xfId="0" applyNumberFormat="1" applyFont="1" applyFill="1" applyBorder="1" applyAlignment="1">
      <alignment vertical="top"/>
    </xf>
    <xf numFmtId="44" fontId="12" fillId="0" borderId="8" xfId="6" applyFont="1" applyFill="1" applyBorder="1" applyAlignment="1">
      <alignment vertical="top"/>
    </xf>
    <xf numFmtId="165" fontId="13" fillId="0" borderId="8" xfId="0" applyNumberFormat="1" applyFont="1" applyBorder="1" applyAlignment="1">
      <alignment vertical="top"/>
    </xf>
    <xf numFmtId="44" fontId="12" fillId="4" borderId="3" xfId="6" applyFont="1" applyFill="1" applyBorder="1" applyAlignment="1">
      <alignment vertical="top"/>
    </xf>
    <xf numFmtId="165" fontId="13" fillId="4" borderId="3" xfId="0" applyNumberFormat="1" applyFont="1" applyFill="1" applyBorder="1" applyAlignment="1">
      <alignment vertical="top"/>
    </xf>
    <xf numFmtId="165" fontId="13" fillId="4" borderId="4" xfId="0" applyNumberFormat="1" applyFont="1" applyFill="1" applyBorder="1" applyAlignment="1">
      <alignment vertical="top"/>
    </xf>
    <xf numFmtId="44" fontId="12" fillId="4" borderId="1" xfId="6" applyFont="1" applyFill="1" applyBorder="1" applyAlignment="1">
      <alignment vertical="top"/>
    </xf>
    <xf numFmtId="165" fontId="13" fillId="4" borderId="1" xfId="0" applyNumberFormat="1" applyFont="1" applyFill="1" applyBorder="1" applyAlignment="1">
      <alignment vertical="top"/>
    </xf>
    <xf numFmtId="0" fontId="2" fillId="0" borderId="0" xfId="0" applyFont="1" applyAlignment="1">
      <alignment horizontal="center" vertical="top" wrapText="1"/>
    </xf>
    <xf numFmtId="0" fontId="30" fillId="0" borderId="10" xfId="0" applyFont="1" applyBorder="1" applyAlignment="1">
      <alignment horizontal="left" vertical="top" wrapText="1"/>
    </xf>
    <xf numFmtId="0" fontId="31" fillId="0" borderId="10" xfId="0" applyFont="1" applyBorder="1" applyAlignment="1">
      <alignment horizontal="center" vertical="top" wrapText="1"/>
    </xf>
    <xf numFmtId="0" fontId="31" fillId="0" borderId="16" xfId="0" applyFont="1" applyBorder="1" applyAlignment="1">
      <alignment horizontal="center" vertical="top" wrapText="1"/>
    </xf>
    <xf numFmtId="0" fontId="30" fillId="0" borderId="1" xfId="0" applyFont="1" applyBorder="1" applyAlignment="1">
      <alignment horizontal="left" vertical="top" wrapText="1"/>
    </xf>
    <xf numFmtId="0" fontId="31" fillId="0" borderId="1" xfId="0" applyFont="1" applyBorder="1" applyAlignment="1">
      <alignment horizontal="center" vertical="top" wrapText="1"/>
    </xf>
    <xf numFmtId="0" fontId="31" fillId="0" borderId="12" xfId="0" applyFont="1" applyBorder="1" applyAlignment="1">
      <alignment horizontal="center" vertical="top" wrapText="1"/>
    </xf>
    <xf numFmtId="0" fontId="30" fillId="0" borderId="8" xfId="0" applyFont="1" applyBorder="1" applyAlignment="1">
      <alignment horizontal="left" vertical="top" wrapText="1"/>
    </xf>
    <xf numFmtId="0" fontId="31" fillId="0" borderId="8" xfId="0" applyFont="1" applyBorder="1" applyAlignment="1">
      <alignment horizontal="center" vertical="top" wrapText="1"/>
    </xf>
    <xf numFmtId="0" fontId="31" fillId="0" borderId="17" xfId="0" applyFont="1" applyBorder="1" applyAlignment="1">
      <alignment horizontal="center" vertical="top" wrapText="1"/>
    </xf>
    <xf numFmtId="165" fontId="1" fillId="0" borderId="1" xfId="6" applyNumberFormat="1" applyFont="1" applyBorder="1" applyAlignment="1">
      <alignment vertical="top"/>
    </xf>
    <xf numFmtId="165" fontId="10" fillId="0" borderId="0" xfId="6" applyNumberFormat="1" applyFont="1" applyBorder="1" applyAlignment="1">
      <alignment vertical="top"/>
    </xf>
    <xf numFmtId="0" fontId="1" fillId="0" borderId="0" xfId="0" applyFont="1" applyAlignment="1">
      <alignment vertical="top"/>
    </xf>
    <xf numFmtId="165" fontId="10" fillId="0" borderId="1" xfId="6" applyNumberFormat="1" applyFont="1" applyBorder="1" applyAlignment="1">
      <alignment vertical="top"/>
    </xf>
    <xf numFmtId="0" fontId="36" fillId="0" borderId="0" xfId="0" applyFont="1" applyAlignment="1">
      <alignment vertical="center"/>
    </xf>
    <xf numFmtId="0" fontId="38" fillId="0" borderId="15" xfId="0" applyFont="1" applyBorder="1" applyAlignment="1">
      <alignment horizontal="center" vertical="top" wrapText="1"/>
    </xf>
    <xf numFmtId="0" fontId="38" fillId="0" borderId="11" xfId="0" applyFont="1" applyBorder="1" applyAlignment="1">
      <alignment horizontal="center" vertical="top" wrapText="1"/>
    </xf>
    <xf numFmtId="0" fontId="36" fillId="0" borderId="0" xfId="0" applyFont="1" applyAlignment="1">
      <alignment horizontal="left" vertical="center" wrapText="1"/>
    </xf>
    <xf numFmtId="0" fontId="36" fillId="0" borderId="0" xfId="0" applyFont="1" applyAlignment="1">
      <alignment horizontal="center" vertical="center"/>
    </xf>
    <xf numFmtId="0" fontId="39" fillId="0" borderId="0" xfId="0" applyFont="1" applyAlignment="1">
      <alignment horizontal="center"/>
    </xf>
    <xf numFmtId="0" fontId="40" fillId="0" borderId="0" xfId="0" applyFont="1" applyAlignment="1">
      <alignment horizontal="left" vertical="center"/>
    </xf>
    <xf numFmtId="0" fontId="36" fillId="0" borderId="0" xfId="0" applyFont="1"/>
    <xf numFmtId="0" fontId="41" fillId="0" borderId="0" xfId="0" applyFont="1" applyAlignment="1">
      <alignment vertical="center"/>
    </xf>
    <xf numFmtId="0" fontId="41" fillId="0" borderId="0" xfId="0" applyFont="1" applyAlignment="1">
      <alignment horizontal="left" vertical="center" wrapText="1"/>
    </xf>
    <xf numFmtId="0" fontId="42" fillId="0" borderId="0" xfId="0" applyFont="1" applyAlignment="1">
      <alignment vertical="center"/>
    </xf>
    <xf numFmtId="0" fontId="44" fillId="0" borderId="0" xfId="0" applyFont="1" applyAlignment="1">
      <alignment horizontal="left" vertical="center"/>
    </xf>
    <xf numFmtId="0" fontId="45" fillId="0" borderId="0" xfId="0" applyFont="1" applyAlignment="1">
      <alignment horizontal="left" vertical="center"/>
    </xf>
    <xf numFmtId="4" fontId="45" fillId="0" borderId="0" xfId="0" applyNumberFormat="1" applyFont="1" applyAlignment="1">
      <alignment horizontal="left"/>
    </xf>
    <xf numFmtId="4" fontId="46" fillId="0" borderId="0" xfId="0" applyNumberFormat="1" applyFont="1" applyAlignment="1">
      <alignment horizontal="left"/>
    </xf>
    <xf numFmtId="0" fontId="46" fillId="0" borderId="0" xfId="0" applyFont="1" applyAlignment="1">
      <alignment horizontal="left"/>
    </xf>
    <xf numFmtId="167" fontId="46" fillId="0" borderId="0" xfId="0" applyNumberFormat="1" applyFont="1" applyAlignment="1">
      <alignment horizontal="left"/>
    </xf>
    <xf numFmtId="0" fontId="47" fillId="0" borderId="0" xfId="0" applyFont="1" applyAlignment="1">
      <alignment horizontal="left" vertical="center"/>
    </xf>
    <xf numFmtId="0" fontId="3" fillId="0" borderId="1" xfId="0" applyFont="1" applyBorder="1" applyAlignment="1">
      <alignment horizontal="left" vertical="center" wrapText="1"/>
    </xf>
    <xf numFmtId="4" fontId="34" fillId="4" borderId="1" xfId="0" applyNumberFormat="1" applyFont="1" applyFill="1" applyBorder="1" applyAlignment="1">
      <alignment horizontal="center" vertical="center" wrapText="1"/>
    </xf>
    <xf numFmtId="4" fontId="34" fillId="4" borderId="8" xfId="0" applyNumberFormat="1" applyFont="1" applyFill="1" applyBorder="1" applyAlignment="1">
      <alignment horizontal="center" vertical="center" wrapText="1"/>
    </xf>
    <xf numFmtId="0" fontId="17" fillId="0" borderId="0" xfId="0" applyFont="1" applyAlignment="1">
      <alignment horizontal="left" vertical="top" wrapText="1"/>
    </xf>
    <xf numFmtId="0" fontId="17" fillId="0" borderId="7" xfId="0" applyFont="1" applyBorder="1" applyAlignment="1">
      <alignment horizontal="left" vertical="center" wrapText="1"/>
    </xf>
    <xf numFmtId="0" fontId="17" fillId="0" borderId="5" xfId="0" applyFont="1" applyBorder="1" applyAlignment="1">
      <alignment horizontal="left" vertical="top" wrapText="1"/>
    </xf>
    <xf numFmtId="49" fontId="34" fillId="4" borderId="8" xfId="0" applyNumberFormat="1" applyFont="1" applyFill="1" applyBorder="1" applyAlignment="1">
      <alignment horizontal="center" vertical="center"/>
    </xf>
    <xf numFmtId="49" fontId="34" fillId="4" borderId="9" xfId="0" applyNumberFormat="1" applyFont="1" applyFill="1" applyBorder="1" applyAlignment="1">
      <alignment horizontal="center" vertical="center"/>
    </xf>
    <xf numFmtId="0" fontId="32" fillId="3" borderId="2" xfId="0" applyFont="1" applyFill="1" applyBorder="1" applyAlignment="1">
      <alignment horizontal="center" vertical="center" wrapText="1"/>
    </xf>
    <xf numFmtId="0" fontId="32" fillId="3" borderId="3" xfId="0" applyFont="1" applyFill="1" applyBorder="1" applyAlignment="1">
      <alignment horizontal="center" vertical="center" wrapText="1"/>
    </xf>
    <xf numFmtId="0" fontId="29" fillId="4" borderId="2" xfId="0" applyFont="1" applyFill="1" applyBorder="1" applyAlignment="1">
      <alignment horizontal="center" vertical="top" wrapText="1"/>
    </xf>
    <xf numFmtId="0" fontId="29" fillId="4" borderId="3" xfId="0" applyFont="1" applyFill="1" applyBorder="1" applyAlignment="1">
      <alignment horizontal="center" vertical="top" wrapText="1"/>
    </xf>
    <xf numFmtId="0" fontId="4" fillId="0" borderId="0" xfId="0" applyFont="1" applyAlignment="1">
      <alignment horizontal="left" vertical="center" wrapText="1"/>
    </xf>
    <xf numFmtId="0" fontId="29" fillId="4" borderId="13" xfId="0" applyFont="1" applyFill="1" applyBorder="1" applyAlignment="1">
      <alignment horizontal="center" vertical="top" wrapText="1"/>
    </xf>
    <xf numFmtId="0" fontId="29" fillId="4" borderId="14" xfId="0" applyFont="1" applyFill="1" applyBorder="1" applyAlignment="1">
      <alignment horizontal="center" vertical="top" wrapText="1"/>
    </xf>
    <xf numFmtId="0" fontId="35" fillId="0" borderId="2" xfId="0" applyFont="1" applyBorder="1" applyAlignment="1">
      <alignment horizontal="right" vertical="top"/>
    </xf>
    <xf numFmtId="0" fontId="35" fillId="0" borderId="3" xfId="0" applyFont="1" applyBorder="1" applyAlignment="1">
      <alignment horizontal="right" vertical="top"/>
    </xf>
    <xf numFmtId="0" fontId="35" fillId="0" borderId="4" xfId="0" applyFont="1" applyBorder="1" applyAlignment="1">
      <alignment horizontal="right" vertical="top"/>
    </xf>
    <xf numFmtId="0" fontId="32" fillId="3" borderId="2" xfId="0" applyFont="1" applyFill="1" applyBorder="1" applyAlignment="1">
      <alignment horizontal="center" vertical="top" wrapText="1"/>
    </xf>
    <xf numFmtId="0" fontId="32" fillId="3" borderId="3" xfId="0" applyFont="1" applyFill="1" applyBorder="1" applyAlignment="1">
      <alignment horizontal="center" vertical="top" wrapText="1"/>
    </xf>
    <xf numFmtId="0" fontId="20" fillId="0" borderId="0" xfId="7" applyFont="1" applyAlignment="1">
      <alignment horizontal="left" wrapText="1"/>
    </xf>
    <xf numFmtId="0" fontId="22" fillId="0" borderId="0" xfId="7" applyFont="1" applyAlignment="1">
      <alignment horizontal="left" wrapText="1"/>
    </xf>
    <xf numFmtId="0" fontId="15" fillId="0" borderId="6" xfId="0" applyFont="1" applyBorder="1" applyAlignment="1">
      <alignment horizontal="left" vertical="center" wrapText="1"/>
    </xf>
    <xf numFmtId="0" fontId="15" fillId="0" borderId="0" xfId="0" applyFont="1" applyAlignment="1">
      <alignment horizontal="left" vertical="center" wrapText="1"/>
    </xf>
    <xf numFmtId="0" fontId="1" fillId="2" borderId="0" xfId="0" applyFont="1" applyFill="1" applyAlignment="1">
      <alignment horizontal="center"/>
    </xf>
    <xf numFmtId="0" fontId="34" fillId="4" borderId="1" xfId="0" applyFont="1" applyFill="1" applyBorder="1" applyAlignment="1">
      <alignment horizontal="center" vertical="center" wrapText="1"/>
    </xf>
    <xf numFmtId="0" fontId="34" fillId="4" borderId="8" xfId="0" applyFont="1" applyFill="1" applyBorder="1" applyAlignment="1">
      <alignment horizontal="center" vertical="center" wrapText="1"/>
    </xf>
    <xf numFmtId="49" fontId="37" fillId="4" borderId="1" xfId="0" applyNumberFormat="1" applyFont="1" applyFill="1" applyBorder="1" applyAlignment="1">
      <alignment horizontal="center" vertical="center" wrapText="1"/>
    </xf>
    <xf numFmtId="49" fontId="37" fillId="4" borderId="8" xfId="0" applyNumberFormat="1" applyFont="1" applyFill="1" applyBorder="1" applyAlignment="1">
      <alignment horizontal="center" vertical="center" wrapText="1"/>
    </xf>
    <xf numFmtId="166" fontId="34" fillId="4" borderId="1" xfId="0" applyNumberFormat="1" applyFont="1" applyFill="1" applyBorder="1" applyAlignment="1">
      <alignment horizontal="center" vertical="center" wrapText="1"/>
    </xf>
    <xf numFmtId="166" fontId="34" fillId="4" borderId="8"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18" fillId="0" borderId="0" xfId="0" applyFont="1" applyAlignment="1">
      <alignment horizontal="right"/>
    </xf>
    <xf numFmtId="166" fontId="18" fillId="0" borderId="0" xfId="0" applyNumberFormat="1" applyFont="1" applyAlignment="1">
      <alignment horizontal="right"/>
    </xf>
    <xf numFmtId="0" fontId="33" fillId="0" borderId="7" xfId="0" applyFont="1" applyBorder="1" applyAlignment="1">
      <alignment horizontal="left" vertical="center" wrapText="1"/>
    </xf>
    <xf numFmtId="0" fontId="5" fillId="0" borderId="0" xfId="0" applyFont="1" applyAlignment="1">
      <alignment horizontal="left" vertical="center"/>
    </xf>
    <xf numFmtId="0" fontId="27" fillId="0" borderId="5" xfId="0" applyFont="1" applyBorder="1" applyAlignment="1">
      <alignment horizontal="left" vertical="center" wrapText="1"/>
    </xf>
    <xf numFmtId="0" fontId="25" fillId="0" borderId="0" xfId="7" applyFont="1" applyAlignment="1">
      <alignment wrapText="1"/>
    </xf>
    <xf numFmtId="0" fontId="20" fillId="0" borderId="0" xfId="7" applyFont="1" applyAlignment="1">
      <alignment horizontal="left" vertical="center" wrapText="1"/>
    </xf>
    <xf numFmtId="0" fontId="22" fillId="0" borderId="0" xfId="7" applyFont="1" applyFill="1" applyAlignment="1">
      <alignment horizontal="left" wrapText="1"/>
    </xf>
    <xf numFmtId="0" fontId="17" fillId="0" borderId="0" xfId="0" applyFont="1" applyAlignment="1">
      <alignment horizontal="left" vertical="center" wrapText="1"/>
    </xf>
    <xf numFmtId="0" fontId="28" fillId="0" borderId="0" xfId="0" applyFont="1" applyAlignment="1">
      <alignment horizontal="left" vertical="center" wrapText="1"/>
    </xf>
    <xf numFmtId="0" fontId="17" fillId="0" borderId="0" xfId="0" applyFont="1" applyBorder="1" applyAlignment="1">
      <alignment horizontal="left" vertical="top" wrapText="1"/>
    </xf>
  </cellXfs>
  <cellStyles count="8">
    <cellStyle name="Відсотковий 2" xfId="2" xr:uid="{6190268B-221D-4B90-85E6-28E44126902D}"/>
    <cellStyle name="Грошовий" xfId="6" builtinId="4"/>
    <cellStyle name="Звичайний" xfId="0" builtinId="0"/>
    <cellStyle name="Звичайний 2" xfId="7" xr:uid="{FF21F70E-781E-46E0-B235-AC9E060CD313}"/>
    <cellStyle name="Звичайний 3" xfId="3" xr:uid="{8D5060FD-6499-45C1-9FCF-CCD34F0B7848}"/>
    <cellStyle name="Обычный 11" xfId="5" xr:uid="{290CBAEA-89BC-4A1E-8563-B2486692FB84}"/>
    <cellStyle name="Обычный 2 7" xfId="4" xr:uid="{9697D9C8-963C-46EB-B4EC-4AD6F6C0687D}"/>
    <cellStyle name="Фінансовий 2" xfId="1" xr:uid="{FC741767-F666-49F7-9B37-DCEA70D13127}"/>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sheetPr>
    <pageSetUpPr fitToPage="1"/>
  </sheetPr>
  <dimension ref="A1:IP284"/>
  <sheetViews>
    <sheetView tabSelected="1" view="pageBreakPreview" zoomScale="93" zoomScaleNormal="85" zoomScaleSheetLayoutView="93" workbookViewId="0">
      <selection activeCell="A13" sqref="A13:I13"/>
    </sheetView>
  </sheetViews>
  <sheetFormatPr defaultColWidth="9.109375" defaultRowHeight="21"/>
  <cols>
    <col min="1" max="1" width="4.77734375" style="81" customWidth="1"/>
    <col min="2" max="2" width="34.109375" style="4" customWidth="1"/>
    <col min="3" max="3" width="56.44140625" style="1" customWidth="1"/>
    <col min="4" max="4" width="23.6640625" style="1" customWidth="1"/>
    <col min="5" max="5" width="9.6640625" style="9" customWidth="1"/>
    <col min="6" max="6" width="9.109375" style="13" customWidth="1"/>
    <col min="7" max="7" width="14.44140625" style="3" customWidth="1"/>
    <col min="8" max="8" width="15.109375" style="3" customWidth="1"/>
    <col min="9" max="10" width="17.44140625" style="3" customWidth="1"/>
    <col min="11" max="16384" width="9.109375" style="1"/>
  </cols>
  <sheetData>
    <row r="1" spans="1:10">
      <c r="A1" s="123" t="s">
        <v>0</v>
      </c>
      <c r="B1" s="123"/>
      <c r="C1" s="123"/>
      <c r="D1" s="123"/>
      <c r="E1" s="123"/>
      <c r="F1" s="123"/>
      <c r="G1" s="123"/>
      <c r="H1" s="123"/>
      <c r="I1" s="48"/>
      <c r="J1" s="48"/>
    </row>
    <row r="3" spans="1:10">
      <c r="G3" s="131" t="s">
        <v>27</v>
      </c>
      <c r="H3" s="131"/>
      <c r="I3" s="131"/>
      <c r="J3" s="43"/>
    </row>
    <row r="4" spans="1:10" ht="22.8" customHeight="1">
      <c r="A4" s="132" t="s">
        <v>26</v>
      </c>
      <c r="B4" s="132"/>
      <c r="C4" s="132"/>
      <c r="D4" s="132"/>
      <c r="E4" s="132"/>
      <c r="F4" s="132"/>
      <c r="G4" s="132"/>
      <c r="H4" s="132"/>
      <c r="I4" s="132"/>
      <c r="J4" s="49"/>
    </row>
    <row r="5" spans="1:10" ht="34.799999999999997" customHeight="1"/>
    <row r="6" spans="1:10" ht="53.4" customHeight="1">
      <c r="A6" s="133" t="s">
        <v>130</v>
      </c>
      <c r="B6" s="133"/>
      <c r="C6" s="133"/>
      <c r="D6" s="133"/>
      <c r="E6" s="133"/>
      <c r="F6" s="133"/>
      <c r="G6" s="133"/>
      <c r="H6" s="133"/>
      <c r="I6" s="133"/>
      <c r="J6" s="44"/>
    </row>
    <row r="7" spans="1:10" ht="21" customHeight="1">
      <c r="A7" s="130" t="s">
        <v>1</v>
      </c>
      <c r="B7" s="130"/>
      <c r="C7" s="130"/>
      <c r="D7" s="99" t="s">
        <v>2</v>
      </c>
      <c r="E7" s="99"/>
      <c r="F7" s="99"/>
      <c r="G7" s="99"/>
      <c r="H7" s="99"/>
      <c r="I7" s="99"/>
      <c r="J7" s="44"/>
    </row>
    <row r="8" spans="1:10" ht="43.5" customHeight="1">
      <c r="A8" s="130"/>
      <c r="B8" s="130"/>
      <c r="C8" s="130"/>
      <c r="D8" s="99" t="s">
        <v>3</v>
      </c>
      <c r="E8" s="99"/>
      <c r="F8" s="99"/>
      <c r="G8" s="99"/>
      <c r="H8" s="99"/>
      <c r="I8" s="99"/>
      <c r="J8" s="44"/>
    </row>
    <row r="9" spans="1:10" ht="33" customHeight="1">
      <c r="A9" s="130"/>
      <c r="B9" s="130"/>
      <c r="C9" s="130"/>
      <c r="D9" s="99" t="s">
        <v>4</v>
      </c>
      <c r="E9" s="99"/>
      <c r="F9" s="99"/>
      <c r="G9" s="99"/>
      <c r="H9" s="99"/>
      <c r="I9" s="99"/>
      <c r="J9" s="44"/>
    </row>
    <row r="10" spans="1:10" ht="21" customHeight="1">
      <c r="A10" s="130" t="s">
        <v>5</v>
      </c>
      <c r="B10" s="130"/>
      <c r="C10" s="130"/>
      <c r="D10" s="99" t="s">
        <v>6</v>
      </c>
      <c r="E10" s="99"/>
      <c r="F10" s="99"/>
      <c r="G10" s="99"/>
      <c r="H10" s="99"/>
      <c r="I10" s="99"/>
      <c r="J10" s="44"/>
    </row>
    <row r="11" spans="1:10" ht="409.6" customHeight="1">
      <c r="A11" s="104" t="s">
        <v>135</v>
      </c>
      <c r="B11" s="104"/>
      <c r="C11" s="104"/>
      <c r="D11" s="104"/>
      <c r="E11" s="104"/>
      <c r="F11" s="104"/>
      <c r="G11" s="104"/>
      <c r="H11" s="104"/>
      <c r="I11" s="104"/>
      <c r="J11" s="50"/>
    </row>
    <row r="12" spans="1:10" ht="38.4" customHeight="1">
      <c r="A12" s="141"/>
      <c r="B12" s="141"/>
      <c r="C12" s="141"/>
      <c r="D12" s="141"/>
      <c r="E12" s="141"/>
      <c r="F12" s="141"/>
      <c r="G12" s="141"/>
      <c r="H12" s="141"/>
      <c r="I12" s="141"/>
      <c r="J12" s="50"/>
    </row>
    <row r="13" spans="1:10" ht="286.2" customHeight="1">
      <c r="A13" s="102" t="s">
        <v>125</v>
      </c>
      <c r="B13" s="102"/>
      <c r="C13" s="102"/>
      <c r="D13" s="102"/>
      <c r="E13" s="102"/>
      <c r="F13" s="102"/>
      <c r="G13" s="102"/>
      <c r="H13" s="102"/>
      <c r="I13" s="102"/>
      <c r="J13" s="50"/>
    </row>
    <row r="14" spans="1:10" ht="58.8" customHeight="1">
      <c r="A14" s="103" t="s">
        <v>134</v>
      </c>
      <c r="B14" s="103"/>
      <c r="C14" s="103"/>
      <c r="D14" s="103"/>
      <c r="E14" s="103"/>
      <c r="F14" s="103"/>
      <c r="G14" s="103"/>
      <c r="H14" s="103"/>
      <c r="I14" s="103"/>
      <c r="J14" s="51"/>
    </row>
    <row r="15" spans="1:10" s="2" customFormat="1" ht="16.5" customHeight="1">
      <c r="A15" s="126" t="s">
        <v>7</v>
      </c>
      <c r="B15" s="105" t="s">
        <v>29</v>
      </c>
      <c r="C15" s="124" t="s">
        <v>8</v>
      </c>
      <c r="D15" s="124" t="s">
        <v>28</v>
      </c>
      <c r="E15" s="124" t="s">
        <v>9</v>
      </c>
      <c r="F15" s="128" t="s">
        <v>129</v>
      </c>
      <c r="G15" s="100" t="s">
        <v>10</v>
      </c>
      <c r="H15" s="100" t="s">
        <v>11</v>
      </c>
      <c r="I15" s="100" t="s">
        <v>15</v>
      </c>
      <c r="J15" s="52"/>
    </row>
    <row r="16" spans="1:10" s="2" customFormat="1" ht="16.5" customHeight="1">
      <c r="A16" s="126"/>
      <c r="B16" s="106"/>
      <c r="C16" s="124"/>
      <c r="D16" s="124"/>
      <c r="E16" s="124"/>
      <c r="F16" s="128"/>
      <c r="G16" s="100"/>
      <c r="H16" s="100"/>
      <c r="I16" s="100"/>
      <c r="J16" s="52"/>
    </row>
    <row r="17" spans="1:10" s="5" customFormat="1" ht="16.5" customHeight="1">
      <c r="A17" s="126"/>
      <c r="B17" s="106"/>
      <c r="C17" s="124"/>
      <c r="D17" s="124"/>
      <c r="E17" s="124"/>
      <c r="F17" s="128"/>
      <c r="G17" s="100"/>
      <c r="H17" s="100"/>
      <c r="I17" s="100"/>
      <c r="J17" s="52"/>
    </row>
    <row r="18" spans="1:10" s="5" customFormat="1" ht="12.6" customHeight="1">
      <c r="A18" s="126"/>
      <c r="B18" s="106"/>
      <c r="C18" s="124"/>
      <c r="D18" s="124"/>
      <c r="E18" s="124"/>
      <c r="F18" s="128"/>
      <c r="G18" s="100"/>
      <c r="H18" s="100"/>
      <c r="I18" s="100"/>
      <c r="J18" s="52"/>
    </row>
    <row r="19" spans="1:10" s="6" customFormat="1" ht="16.2" hidden="1" customHeight="1">
      <c r="A19" s="127"/>
      <c r="B19" s="106"/>
      <c r="C19" s="125"/>
      <c r="D19" s="125"/>
      <c r="E19" s="125"/>
      <c r="F19" s="129"/>
      <c r="G19" s="101"/>
      <c r="H19" s="101"/>
      <c r="I19" s="101"/>
      <c r="J19" s="52"/>
    </row>
    <row r="20" spans="1:10" s="67" customFormat="1" ht="20.399999999999999" customHeight="1">
      <c r="A20" s="107" t="s">
        <v>30</v>
      </c>
      <c r="B20" s="108"/>
      <c r="C20" s="108"/>
      <c r="D20" s="108"/>
      <c r="E20" s="108"/>
      <c r="F20" s="108"/>
      <c r="G20" s="57"/>
      <c r="H20" s="58"/>
      <c r="I20" s="59"/>
      <c r="J20" s="53"/>
    </row>
    <row r="21" spans="1:10" s="67" customFormat="1" ht="60">
      <c r="A21" s="82">
        <v>1</v>
      </c>
      <c r="B21" s="68" t="s">
        <v>31</v>
      </c>
      <c r="C21" s="68" t="s">
        <v>32</v>
      </c>
      <c r="D21" s="69" t="s">
        <v>33</v>
      </c>
      <c r="E21" s="69" t="s">
        <v>34</v>
      </c>
      <c r="F21" s="70">
        <f>F22+F23+F24</f>
        <v>109</v>
      </c>
      <c r="G21" s="55"/>
      <c r="H21" s="56">
        <f>G21*F21</f>
        <v>0</v>
      </c>
      <c r="I21" s="56"/>
      <c r="J21" s="53"/>
    </row>
    <row r="22" spans="1:10" s="67" customFormat="1" ht="36">
      <c r="A22" s="82">
        <v>2</v>
      </c>
      <c r="B22" s="71" t="s">
        <v>35</v>
      </c>
      <c r="C22" s="71" t="s">
        <v>36</v>
      </c>
      <c r="D22" s="72" t="s">
        <v>37</v>
      </c>
      <c r="E22" s="72" t="s">
        <v>38</v>
      </c>
      <c r="F22" s="73">
        <v>23</v>
      </c>
      <c r="G22" s="26"/>
      <c r="H22" s="27">
        <f t="shared" ref="H22:H84" si="0">G22*F22</f>
        <v>0</v>
      </c>
      <c r="I22" s="27"/>
      <c r="J22" s="53"/>
    </row>
    <row r="23" spans="1:10" s="67" customFormat="1">
      <c r="A23" s="82">
        <v>3</v>
      </c>
      <c r="B23" s="71" t="s">
        <v>35</v>
      </c>
      <c r="C23" s="71" t="str">
        <f>$D$8</f>
        <v>Ідентифікаційний код за ЄДРПОУ або реєстраційний номер облікової картки платника податків</v>
      </c>
      <c r="D23" s="72" t="s">
        <v>39</v>
      </c>
      <c r="E23" s="72" t="s">
        <v>38</v>
      </c>
      <c r="F23" s="73">
        <v>73</v>
      </c>
      <c r="G23" s="26"/>
      <c r="H23" s="27">
        <f t="shared" si="0"/>
        <v>0</v>
      </c>
      <c r="I23" s="27"/>
      <c r="J23" s="53"/>
    </row>
    <row r="24" spans="1:10" s="67" customFormat="1">
      <c r="A24" s="82">
        <v>4</v>
      </c>
      <c r="B24" s="74" t="s">
        <v>35</v>
      </c>
      <c r="C24" s="74" t="str">
        <f t="shared" ref="C24" si="1">$D$8</f>
        <v>Ідентифікаційний код за ЄДРПОУ або реєстраційний номер облікової картки платника податків</v>
      </c>
      <c r="D24" s="75" t="s">
        <v>40</v>
      </c>
      <c r="E24" s="75" t="s">
        <v>38</v>
      </c>
      <c r="F24" s="76">
        <v>13</v>
      </c>
      <c r="G24" s="60"/>
      <c r="H24" s="61">
        <f t="shared" si="0"/>
        <v>0</v>
      </c>
      <c r="I24" s="61"/>
      <c r="J24" s="53"/>
    </row>
    <row r="25" spans="1:10" s="67" customFormat="1">
      <c r="A25" s="109" t="s">
        <v>126</v>
      </c>
      <c r="B25" s="110"/>
      <c r="C25" s="110"/>
      <c r="D25" s="110"/>
      <c r="E25" s="110"/>
      <c r="F25" s="110"/>
      <c r="G25" s="62"/>
      <c r="H25" s="63"/>
      <c r="I25" s="64"/>
      <c r="J25" s="53"/>
    </row>
    <row r="26" spans="1:10" s="67" customFormat="1">
      <c r="A26" s="82">
        <v>5</v>
      </c>
      <c r="B26" s="68" t="s">
        <v>41</v>
      </c>
      <c r="C26" s="68" t="s">
        <v>42</v>
      </c>
      <c r="D26" s="69"/>
      <c r="E26" s="69" t="s">
        <v>13</v>
      </c>
      <c r="F26" s="70">
        <v>40</v>
      </c>
      <c r="G26" s="55"/>
      <c r="H26" s="56">
        <f>G26*F26</f>
        <v>0</v>
      </c>
      <c r="I26" s="56"/>
      <c r="J26" s="53"/>
    </row>
    <row r="27" spans="1:10" s="67" customFormat="1">
      <c r="A27" s="82">
        <v>6</v>
      </c>
      <c r="B27" s="71" t="s">
        <v>43</v>
      </c>
      <c r="C27" s="71" t="s">
        <v>44</v>
      </c>
      <c r="D27" s="72"/>
      <c r="E27" s="72" t="s">
        <v>13</v>
      </c>
      <c r="F27" s="73">
        <v>40</v>
      </c>
      <c r="G27" s="26"/>
      <c r="H27" s="27">
        <f t="shared" si="0"/>
        <v>0</v>
      </c>
      <c r="I27" s="27"/>
      <c r="J27" s="53"/>
    </row>
    <row r="28" spans="1:10" s="67" customFormat="1">
      <c r="A28" s="82">
        <v>7</v>
      </c>
      <c r="B28" s="71" t="s">
        <v>45</v>
      </c>
      <c r="C28" s="71" t="s">
        <v>46</v>
      </c>
      <c r="D28" s="72"/>
      <c r="E28" s="72" t="s">
        <v>13</v>
      </c>
      <c r="F28" s="73">
        <f>F26*26</f>
        <v>1040</v>
      </c>
      <c r="G28" s="26"/>
      <c r="H28" s="27">
        <f t="shared" si="0"/>
        <v>0</v>
      </c>
      <c r="I28" s="27"/>
      <c r="J28" s="53"/>
    </row>
    <row r="29" spans="1:10" s="67" customFormat="1" ht="51">
      <c r="A29" s="82">
        <v>8</v>
      </c>
      <c r="B29" s="71" t="s">
        <v>47</v>
      </c>
      <c r="C29" s="71" t="s">
        <v>48</v>
      </c>
      <c r="D29" s="72"/>
      <c r="E29" s="72" t="s">
        <v>13</v>
      </c>
      <c r="F29" s="73">
        <v>40</v>
      </c>
      <c r="G29" s="26"/>
      <c r="H29" s="27">
        <f t="shared" si="0"/>
        <v>0</v>
      </c>
      <c r="I29" s="27"/>
      <c r="J29" s="53"/>
    </row>
    <row r="30" spans="1:10" s="67" customFormat="1">
      <c r="A30" s="82">
        <v>9</v>
      </c>
      <c r="B30" s="71" t="s">
        <v>49</v>
      </c>
      <c r="C30" s="71" t="s">
        <v>50</v>
      </c>
      <c r="D30" s="72"/>
      <c r="E30" s="72" t="s">
        <v>13</v>
      </c>
      <c r="F30" s="73">
        <v>80</v>
      </c>
      <c r="G30" s="26"/>
      <c r="H30" s="27">
        <f t="shared" si="0"/>
        <v>0</v>
      </c>
      <c r="I30" s="27"/>
      <c r="J30" s="53"/>
    </row>
    <row r="31" spans="1:10" s="67" customFormat="1">
      <c r="A31" s="82">
        <v>10</v>
      </c>
      <c r="B31" s="71" t="s">
        <v>51</v>
      </c>
      <c r="C31" s="71" t="s">
        <v>52</v>
      </c>
      <c r="D31" s="72"/>
      <c r="E31" s="72" t="s">
        <v>13</v>
      </c>
      <c r="F31" s="73">
        <v>40</v>
      </c>
      <c r="G31" s="26"/>
      <c r="H31" s="27">
        <f t="shared" si="0"/>
        <v>0</v>
      </c>
      <c r="I31" s="27"/>
      <c r="J31" s="53"/>
    </row>
    <row r="32" spans="1:10" s="67" customFormat="1">
      <c r="A32" s="82">
        <v>11</v>
      </c>
      <c r="B32" s="71" t="s">
        <v>53</v>
      </c>
      <c r="C32" s="71" t="s">
        <v>54</v>
      </c>
      <c r="D32" s="72"/>
      <c r="E32" s="72" t="s">
        <v>14</v>
      </c>
      <c r="F32" s="73">
        <f>F29*200</f>
        <v>8000</v>
      </c>
      <c r="G32" s="26"/>
      <c r="H32" s="27">
        <f t="shared" si="0"/>
        <v>0</v>
      </c>
      <c r="I32" s="27"/>
      <c r="J32" s="53"/>
    </row>
    <row r="33" spans="1:10" s="67" customFormat="1">
      <c r="A33" s="82">
        <v>12</v>
      </c>
      <c r="B33" s="71" t="s">
        <v>55</v>
      </c>
      <c r="C33" s="71" t="s">
        <v>56</v>
      </c>
      <c r="D33" s="72"/>
      <c r="E33" s="72" t="s">
        <v>13</v>
      </c>
      <c r="F33" s="73">
        <f>F29*6</f>
        <v>240</v>
      </c>
      <c r="G33" s="26"/>
      <c r="H33" s="27">
        <f>G33*F33</f>
        <v>0</v>
      </c>
      <c r="I33" s="27"/>
      <c r="J33" s="53"/>
    </row>
    <row r="34" spans="1:10" s="67" customFormat="1">
      <c r="A34" s="82">
        <v>13</v>
      </c>
      <c r="B34" s="71" t="s">
        <v>57</v>
      </c>
      <c r="C34" s="71" t="s">
        <v>58</v>
      </c>
      <c r="D34" s="72"/>
      <c r="E34" s="72" t="s">
        <v>14</v>
      </c>
      <c r="F34" s="73">
        <f>F29*20</f>
        <v>800</v>
      </c>
      <c r="G34" s="26"/>
      <c r="H34" s="27">
        <f t="shared" si="0"/>
        <v>0</v>
      </c>
      <c r="I34" s="27"/>
      <c r="J34" s="53"/>
    </row>
    <row r="35" spans="1:10" s="67" customFormat="1">
      <c r="A35" s="82">
        <v>14</v>
      </c>
      <c r="B35" s="71" t="s">
        <v>59</v>
      </c>
      <c r="C35" s="71" t="s">
        <v>60</v>
      </c>
      <c r="D35" s="72"/>
      <c r="E35" s="72" t="s">
        <v>14</v>
      </c>
      <c r="F35" s="73">
        <f>F29*25</f>
        <v>1000</v>
      </c>
      <c r="G35" s="26"/>
      <c r="H35" s="27">
        <f t="shared" si="0"/>
        <v>0</v>
      </c>
      <c r="I35" s="27"/>
      <c r="J35" s="53"/>
    </row>
    <row r="36" spans="1:10" s="67" customFormat="1">
      <c r="A36" s="82">
        <v>15</v>
      </c>
      <c r="B36" s="71" t="s">
        <v>61</v>
      </c>
      <c r="C36" s="71" t="s">
        <v>62</v>
      </c>
      <c r="D36" s="72"/>
      <c r="E36" s="72" t="s">
        <v>63</v>
      </c>
      <c r="F36" s="73">
        <f>F29*100</f>
        <v>4000</v>
      </c>
      <c r="G36" s="26"/>
      <c r="H36" s="27">
        <f t="shared" si="0"/>
        <v>0</v>
      </c>
      <c r="I36" s="27"/>
      <c r="J36" s="53"/>
    </row>
    <row r="37" spans="1:10" s="67" customFormat="1">
      <c r="A37" s="82">
        <v>16</v>
      </c>
      <c r="B37" s="71" t="s">
        <v>64</v>
      </c>
      <c r="C37" s="71" t="s">
        <v>65</v>
      </c>
      <c r="D37" s="72"/>
      <c r="E37" s="72" t="s">
        <v>13</v>
      </c>
      <c r="F37" s="73">
        <v>40</v>
      </c>
      <c r="G37" s="26"/>
      <c r="H37" s="27">
        <f t="shared" si="0"/>
        <v>0</v>
      </c>
      <c r="I37" s="27"/>
      <c r="J37" s="53"/>
    </row>
    <row r="38" spans="1:10" s="67" customFormat="1">
      <c r="A38" s="82">
        <v>17</v>
      </c>
      <c r="B38" s="71" t="s">
        <v>66</v>
      </c>
      <c r="C38" s="71" t="s">
        <v>67</v>
      </c>
      <c r="D38" s="72"/>
      <c r="E38" s="72" t="s">
        <v>13</v>
      </c>
      <c r="F38" s="73">
        <v>80</v>
      </c>
      <c r="G38" s="26"/>
      <c r="H38" s="27">
        <f t="shared" si="0"/>
        <v>0</v>
      </c>
      <c r="I38" s="27"/>
      <c r="J38" s="53"/>
    </row>
    <row r="39" spans="1:10" s="67" customFormat="1">
      <c r="A39" s="82">
        <v>18</v>
      </c>
      <c r="B39" s="71" t="s">
        <v>68</v>
      </c>
      <c r="C39" s="71" t="s">
        <v>69</v>
      </c>
      <c r="D39" s="72"/>
      <c r="E39" s="72" t="s">
        <v>13</v>
      </c>
      <c r="F39" s="73">
        <v>160</v>
      </c>
      <c r="G39" s="26"/>
      <c r="H39" s="27">
        <f t="shared" si="0"/>
        <v>0</v>
      </c>
      <c r="I39" s="27"/>
      <c r="J39" s="53"/>
    </row>
    <row r="40" spans="1:10" s="67" customFormat="1">
      <c r="A40" s="82">
        <v>19</v>
      </c>
      <c r="B40" s="71" t="s">
        <v>70</v>
      </c>
      <c r="C40" s="71" t="s">
        <v>71</v>
      </c>
      <c r="D40" s="72"/>
      <c r="E40" s="72" t="s">
        <v>13</v>
      </c>
      <c r="F40" s="73">
        <v>80</v>
      </c>
      <c r="G40" s="26"/>
      <c r="H40" s="27">
        <f t="shared" si="0"/>
        <v>0</v>
      </c>
      <c r="I40" s="27"/>
      <c r="J40" s="53"/>
    </row>
    <row r="41" spans="1:10" s="67" customFormat="1">
      <c r="A41" s="82">
        <v>20</v>
      </c>
      <c r="B41" s="71" t="s">
        <v>72</v>
      </c>
      <c r="C41" s="71" t="s">
        <v>73</v>
      </c>
      <c r="D41" s="72"/>
      <c r="E41" s="72" t="s">
        <v>13</v>
      </c>
      <c r="F41" s="73">
        <v>80</v>
      </c>
      <c r="G41" s="26"/>
      <c r="H41" s="27">
        <f t="shared" si="0"/>
        <v>0</v>
      </c>
      <c r="I41" s="27"/>
      <c r="J41" s="53"/>
    </row>
    <row r="42" spans="1:10" s="67" customFormat="1">
      <c r="A42" s="82">
        <v>21</v>
      </c>
      <c r="B42" s="71" t="s">
        <v>74</v>
      </c>
      <c r="C42" s="71" t="s">
        <v>75</v>
      </c>
      <c r="D42" s="72"/>
      <c r="E42" s="72" t="s">
        <v>13</v>
      </c>
      <c r="F42" s="73">
        <f>F29*20</f>
        <v>800</v>
      </c>
      <c r="G42" s="26"/>
      <c r="H42" s="27"/>
      <c r="I42" s="27"/>
      <c r="J42" s="53"/>
    </row>
    <row r="43" spans="1:10" s="67" customFormat="1">
      <c r="A43" s="82">
        <v>22</v>
      </c>
      <c r="B43" s="71" t="s">
        <v>76</v>
      </c>
      <c r="C43" s="71" t="s">
        <v>77</v>
      </c>
      <c r="D43" s="72"/>
      <c r="E43" s="72" t="s">
        <v>63</v>
      </c>
      <c r="F43" s="73">
        <f>F29*10</f>
        <v>400</v>
      </c>
      <c r="G43" s="26"/>
      <c r="H43" s="27"/>
      <c r="I43" s="27"/>
      <c r="J43" s="53"/>
    </row>
    <row r="44" spans="1:10" s="67" customFormat="1">
      <c r="A44" s="82">
        <v>23</v>
      </c>
      <c r="B44" s="71" t="s">
        <v>78</v>
      </c>
      <c r="C44" s="71" t="s">
        <v>78</v>
      </c>
      <c r="D44" s="72"/>
      <c r="E44" s="72" t="s">
        <v>13</v>
      </c>
      <c r="F44" s="73">
        <f>F29</f>
        <v>40</v>
      </c>
      <c r="G44" s="26"/>
      <c r="H44" s="27">
        <f>G44*F44</f>
        <v>0</v>
      </c>
      <c r="I44" s="27"/>
      <c r="J44" s="53"/>
    </row>
    <row r="45" spans="1:10" s="67" customFormat="1">
      <c r="A45" s="82">
        <v>24</v>
      </c>
      <c r="B45" s="71" t="s">
        <v>79</v>
      </c>
      <c r="C45" s="71" t="s">
        <v>79</v>
      </c>
      <c r="D45" s="72"/>
      <c r="E45" s="72" t="s">
        <v>13</v>
      </c>
      <c r="F45" s="73">
        <f>F30*4</f>
        <v>320</v>
      </c>
      <c r="G45" s="26"/>
      <c r="H45" s="27">
        <f t="shared" si="0"/>
        <v>0</v>
      </c>
      <c r="I45" s="27"/>
      <c r="J45" s="53"/>
    </row>
    <row r="46" spans="1:10" s="67" customFormat="1">
      <c r="A46" s="82">
        <v>25</v>
      </c>
      <c r="B46" s="71" t="s">
        <v>80</v>
      </c>
      <c r="C46" s="71" t="s">
        <v>80</v>
      </c>
      <c r="D46" s="72"/>
      <c r="E46" s="72" t="s">
        <v>14</v>
      </c>
      <c r="F46" s="73">
        <f>F29*16</f>
        <v>640</v>
      </c>
      <c r="G46" s="26"/>
      <c r="H46" s="27">
        <f>G46*F46</f>
        <v>0</v>
      </c>
      <c r="I46" s="27"/>
      <c r="J46" s="53"/>
    </row>
    <row r="47" spans="1:10" s="67" customFormat="1">
      <c r="A47" s="82">
        <v>26</v>
      </c>
      <c r="B47" s="71" t="s">
        <v>81</v>
      </c>
      <c r="C47" s="71" t="s">
        <v>81</v>
      </c>
      <c r="D47" s="72"/>
      <c r="E47" s="72" t="s">
        <v>13</v>
      </c>
      <c r="F47" s="73">
        <f>F29*2</f>
        <v>80</v>
      </c>
      <c r="G47" s="26"/>
      <c r="H47" s="27">
        <f t="shared" si="0"/>
        <v>0</v>
      </c>
      <c r="I47" s="27"/>
      <c r="J47" s="53"/>
    </row>
    <row r="48" spans="1:10" s="67" customFormat="1">
      <c r="A48" s="82">
        <v>27</v>
      </c>
      <c r="B48" s="71" t="s">
        <v>82</v>
      </c>
      <c r="C48" s="71" t="s">
        <v>82</v>
      </c>
      <c r="D48" s="72"/>
      <c r="E48" s="72" t="s">
        <v>13</v>
      </c>
      <c r="F48" s="73">
        <f>F29*2</f>
        <v>80</v>
      </c>
      <c r="G48" s="26"/>
      <c r="H48" s="27">
        <f t="shared" si="0"/>
        <v>0</v>
      </c>
      <c r="I48" s="27"/>
      <c r="J48" s="53"/>
    </row>
    <row r="49" spans="1:10" s="67" customFormat="1">
      <c r="A49" s="82">
        <v>28</v>
      </c>
      <c r="B49" s="71" t="s">
        <v>83</v>
      </c>
      <c r="C49" s="71" t="s">
        <v>83</v>
      </c>
      <c r="D49" s="72"/>
      <c r="E49" s="72" t="s">
        <v>13</v>
      </c>
      <c r="F49" s="73">
        <f>F29</f>
        <v>40</v>
      </c>
      <c r="G49" s="26"/>
      <c r="H49" s="27">
        <f>G49*F49</f>
        <v>0</v>
      </c>
      <c r="I49" s="27"/>
      <c r="J49" s="53"/>
    </row>
    <row r="50" spans="1:10" s="67" customFormat="1">
      <c r="A50" s="82">
        <v>29</v>
      </c>
      <c r="B50" s="71" t="s">
        <v>84</v>
      </c>
      <c r="C50" s="71" t="s">
        <v>84</v>
      </c>
      <c r="D50" s="72"/>
      <c r="E50" s="72" t="s">
        <v>14</v>
      </c>
      <c r="F50" s="73">
        <f>F29*12</f>
        <v>480</v>
      </c>
      <c r="G50" s="26"/>
      <c r="H50" s="27">
        <f t="shared" si="0"/>
        <v>0</v>
      </c>
      <c r="I50" s="27"/>
      <c r="J50" s="53"/>
    </row>
    <row r="51" spans="1:10" s="67" customFormat="1">
      <c r="A51" s="82">
        <v>30</v>
      </c>
      <c r="B51" s="71" t="s">
        <v>85</v>
      </c>
      <c r="C51" s="71" t="s">
        <v>85</v>
      </c>
      <c r="D51" s="72"/>
      <c r="E51" s="72" t="s">
        <v>13</v>
      </c>
      <c r="F51" s="73">
        <f>F29*4</f>
        <v>160</v>
      </c>
      <c r="G51" s="26"/>
      <c r="H51" s="27">
        <f t="shared" si="0"/>
        <v>0</v>
      </c>
      <c r="I51" s="27"/>
      <c r="J51" s="53"/>
    </row>
    <row r="52" spans="1:10" s="67" customFormat="1">
      <c r="A52" s="82">
        <v>31</v>
      </c>
      <c r="B52" s="71" t="s">
        <v>86</v>
      </c>
      <c r="C52" s="71" t="s">
        <v>86</v>
      </c>
      <c r="D52" s="72"/>
      <c r="E52" s="72" t="s">
        <v>13</v>
      </c>
      <c r="F52" s="73">
        <f>F29</f>
        <v>40</v>
      </c>
      <c r="G52" s="26"/>
      <c r="H52" s="27">
        <f t="shared" si="0"/>
        <v>0</v>
      </c>
      <c r="I52" s="27"/>
      <c r="J52" s="53"/>
    </row>
    <row r="53" spans="1:10" s="67" customFormat="1">
      <c r="A53" s="82">
        <v>32</v>
      </c>
      <c r="B53" s="71" t="s">
        <v>87</v>
      </c>
      <c r="C53" s="71" t="s">
        <v>87</v>
      </c>
      <c r="D53" s="72"/>
      <c r="E53" s="72" t="s">
        <v>13</v>
      </c>
      <c r="F53" s="73">
        <f>F29</f>
        <v>40</v>
      </c>
      <c r="G53" s="26"/>
      <c r="H53" s="27">
        <f t="shared" si="0"/>
        <v>0</v>
      </c>
      <c r="I53" s="27"/>
      <c r="J53" s="53"/>
    </row>
    <row r="54" spans="1:10" s="67" customFormat="1">
      <c r="A54" s="82">
        <v>33</v>
      </c>
      <c r="B54" s="71" t="s">
        <v>88</v>
      </c>
      <c r="C54" s="71" t="s">
        <v>88</v>
      </c>
      <c r="D54" s="72"/>
      <c r="E54" s="72" t="s">
        <v>13</v>
      </c>
      <c r="F54" s="73">
        <f>F29*3</f>
        <v>120</v>
      </c>
      <c r="G54" s="26"/>
      <c r="H54" s="27">
        <f t="shared" si="0"/>
        <v>0</v>
      </c>
      <c r="I54" s="27"/>
      <c r="J54" s="53"/>
    </row>
    <row r="55" spans="1:10" s="67" customFormat="1">
      <c r="A55" s="82">
        <v>34</v>
      </c>
      <c r="B55" s="71" t="s">
        <v>89</v>
      </c>
      <c r="C55" s="71" t="s">
        <v>89</v>
      </c>
      <c r="D55" s="72"/>
      <c r="E55" s="72" t="s">
        <v>13</v>
      </c>
      <c r="F55" s="73">
        <f>F29*5</f>
        <v>200</v>
      </c>
      <c r="G55" s="26"/>
      <c r="H55" s="27">
        <f t="shared" si="0"/>
        <v>0</v>
      </c>
      <c r="I55" s="27"/>
      <c r="J55" s="53"/>
    </row>
    <row r="56" spans="1:10" s="67" customFormat="1">
      <c r="A56" s="82">
        <v>35</v>
      </c>
      <c r="B56" s="71" t="s">
        <v>90</v>
      </c>
      <c r="C56" s="71" t="s">
        <v>90</v>
      </c>
      <c r="D56" s="72"/>
      <c r="E56" s="72" t="s">
        <v>13</v>
      </c>
      <c r="F56" s="73">
        <f>F29</f>
        <v>40</v>
      </c>
      <c r="G56" s="26"/>
      <c r="H56" s="27">
        <f t="shared" si="0"/>
        <v>0</v>
      </c>
      <c r="I56" s="27"/>
      <c r="J56" s="53"/>
    </row>
    <row r="57" spans="1:10" s="67" customFormat="1">
      <c r="A57" s="82">
        <v>36</v>
      </c>
      <c r="B57" s="71" t="s">
        <v>91</v>
      </c>
      <c r="C57" s="71" t="s">
        <v>92</v>
      </c>
      <c r="D57" s="72"/>
      <c r="E57" s="72" t="s">
        <v>14</v>
      </c>
      <c r="F57" s="73">
        <f>F32</f>
        <v>8000</v>
      </c>
      <c r="G57" s="26"/>
      <c r="H57" s="27">
        <f t="shared" si="0"/>
        <v>0</v>
      </c>
      <c r="I57" s="27"/>
      <c r="J57" s="53"/>
    </row>
    <row r="58" spans="1:10" s="67" customFormat="1">
      <c r="A58" s="82">
        <v>37</v>
      </c>
      <c r="B58" s="71" t="s">
        <v>91</v>
      </c>
      <c r="C58" s="71" t="s">
        <v>93</v>
      </c>
      <c r="D58" s="72"/>
      <c r="E58" s="72" t="s">
        <v>14</v>
      </c>
      <c r="F58" s="73">
        <f>F35</f>
        <v>1000</v>
      </c>
      <c r="G58" s="26"/>
      <c r="H58" s="27">
        <f t="shared" si="0"/>
        <v>0</v>
      </c>
      <c r="I58" s="27"/>
      <c r="J58" s="53"/>
    </row>
    <row r="59" spans="1:10" s="67" customFormat="1">
      <c r="A59" s="82">
        <v>38</v>
      </c>
      <c r="B59" s="71" t="s">
        <v>91</v>
      </c>
      <c r="C59" s="71" t="s">
        <v>94</v>
      </c>
      <c r="D59" s="72"/>
      <c r="E59" s="72" t="s">
        <v>14</v>
      </c>
      <c r="F59" s="73">
        <f>F34</f>
        <v>800</v>
      </c>
      <c r="G59" s="26"/>
      <c r="H59" s="27">
        <f>G59*F59</f>
        <v>0</v>
      </c>
      <c r="I59" s="27"/>
      <c r="J59" s="53"/>
    </row>
    <row r="60" spans="1:10" s="67" customFormat="1">
      <c r="A60" s="82">
        <v>39</v>
      </c>
      <c r="B60" s="71" t="s">
        <v>95</v>
      </c>
      <c r="C60" s="71" t="s">
        <v>96</v>
      </c>
      <c r="D60" s="72"/>
      <c r="E60" s="72" t="s">
        <v>97</v>
      </c>
      <c r="F60" s="73">
        <f>F29</f>
        <v>40</v>
      </c>
      <c r="G60" s="26"/>
      <c r="H60" s="27">
        <f t="shared" si="0"/>
        <v>0</v>
      </c>
      <c r="I60" s="27"/>
      <c r="J60" s="53"/>
    </row>
    <row r="61" spans="1:10" s="67" customFormat="1">
      <c r="A61" s="112" t="s">
        <v>128</v>
      </c>
      <c r="B61" s="110"/>
      <c r="C61" s="110"/>
      <c r="D61" s="110"/>
      <c r="E61" s="110"/>
      <c r="F61" s="113"/>
      <c r="G61" s="65"/>
      <c r="H61" s="66">
        <f t="shared" si="0"/>
        <v>0</v>
      </c>
      <c r="I61" s="66"/>
      <c r="J61" s="53"/>
    </row>
    <row r="62" spans="1:10" s="67" customFormat="1">
      <c r="A62" s="83">
        <v>40</v>
      </c>
      <c r="B62" s="71" t="s">
        <v>41</v>
      </c>
      <c r="C62" s="71" t="s">
        <v>98</v>
      </c>
      <c r="D62" s="72"/>
      <c r="E62" s="72" t="s">
        <v>13</v>
      </c>
      <c r="F62" s="73">
        <v>40</v>
      </c>
      <c r="G62" s="26"/>
      <c r="H62" s="27">
        <f t="shared" si="0"/>
        <v>0</v>
      </c>
      <c r="I62" s="27"/>
      <c r="J62" s="53"/>
    </row>
    <row r="63" spans="1:10" s="67" customFormat="1">
      <c r="A63" s="83">
        <v>41</v>
      </c>
      <c r="B63" s="71" t="s">
        <v>43</v>
      </c>
      <c r="C63" s="71" t="s">
        <v>99</v>
      </c>
      <c r="D63" s="72"/>
      <c r="E63" s="72" t="s">
        <v>13</v>
      </c>
      <c r="F63" s="73">
        <v>40</v>
      </c>
      <c r="G63" s="26"/>
      <c r="H63" s="27">
        <f t="shared" si="0"/>
        <v>0</v>
      </c>
      <c r="I63" s="27"/>
      <c r="J63" s="53"/>
    </row>
    <row r="64" spans="1:10" s="67" customFormat="1">
      <c r="A64" s="83">
        <v>42</v>
      </c>
      <c r="B64" s="71" t="s">
        <v>45</v>
      </c>
      <c r="C64" s="71" t="s">
        <v>100</v>
      </c>
      <c r="D64" s="72"/>
      <c r="E64" s="72" t="s">
        <v>13</v>
      </c>
      <c r="F64" s="73">
        <f>F62*26</f>
        <v>1040</v>
      </c>
      <c r="G64" s="26"/>
      <c r="H64" s="27"/>
      <c r="I64" s="27"/>
      <c r="J64" s="53"/>
    </row>
    <row r="65" spans="1:10" s="67" customFormat="1" ht="55.8" customHeight="1">
      <c r="A65" s="83">
        <v>43</v>
      </c>
      <c r="B65" s="71" t="s">
        <v>47</v>
      </c>
      <c r="C65" s="71" t="s">
        <v>48</v>
      </c>
      <c r="D65" s="72"/>
      <c r="E65" s="72" t="s">
        <v>13</v>
      </c>
      <c r="F65" s="73">
        <v>40</v>
      </c>
      <c r="G65" s="26"/>
      <c r="H65" s="27">
        <f t="shared" si="0"/>
        <v>0</v>
      </c>
      <c r="I65" s="27"/>
      <c r="J65" s="53"/>
    </row>
    <row r="66" spans="1:10" s="67" customFormat="1">
      <c r="A66" s="83">
        <v>44</v>
      </c>
      <c r="B66" s="71" t="s">
        <v>49</v>
      </c>
      <c r="C66" s="71" t="s">
        <v>50</v>
      </c>
      <c r="D66" s="72"/>
      <c r="E66" s="72" t="s">
        <v>13</v>
      </c>
      <c r="F66" s="73">
        <v>80</v>
      </c>
      <c r="G66" s="26"/>
      <c r="H66" s="27">
        <f t="shared" si="0"/>
        <v>0</v>
      </c>
      <c r="I66" s="27"/>
      <c r="J66" s="53"/>
    </row>
    <row r="67" spans="1:10" s="67" customFormat="1">
      <c r="A67" s="83">
        <v>45</v>
      </c>
      <c r="B67" s="71" t="s">
        <v>51</v>
      </c>
      <c r="C67" s="71" t="s">
        <v>52</v>
      </c>
      <c r="D67" s="72"/>
      <c r="E67" s="72" t="s">
        <v>13</v>
      </c>
      <c r="F67" s="73">
        <v>40</v>
      </c>
      <c r="G67" s="26"/>
      <c r="H67" s="27">
        <f t="shared" si="0"/>
        <v>0</v>
      </c>
      <c r="I67" s="27"/>
      <c r="J67" s="53"/>
    </row>
    <row r="68" spans="1:10" s="67" customFormat="1">
      <c r="A68" s="83">
        <v>46</v>
      </c>
      <c r="B68" s="71" t="s">
        <v>53</v>
      </c>
      <c r="C68" s="71" t="s">
        <v>54</v>
      </c>
      <c r="D68" s="72"/>
      <c r="E68" s="72" t="s">
        <v>14</v>
      </c>
      <c r="F68" s="73">
        <f>F65*200</f>
        <v>8000</v>
      </c>
      <c r="G68" s="26"/>
      <c r="H68" s="27">
        <f t="shared" si="0"/>
        <v>0</v>
      </c>
      <c r="I68" s="27"/>
      <c r="J68" s="53"/>
    </row>
    <row r="69" spans="1:10" s="67" customFormat="1">
      <c r="A69" s="83">
        <v>47</v>
      </c>
      <c r="B69" s="71" t="s">
        <v>55</v>
      </c>
      <c r="C69" s="71" t="s">
        <v>56</v>
      </c>
      <c r="D69" s="72"/>
      <c r="E69" s="72" t="s">
        <v>13</v>
      </c>
      <c r="F69" s="73">
        <f>F65*6</f>
        <v>240</v>
      </c>
      <c r="G69" s="26"/>
      <c r="H69" s="27">
        <f t="shared" si="0"/>
        <v>0</v>
      </c>
      <c r="I69" s="27"/>
      <c r="J69" s="53"/>
    </row>
    <row r="70" spans="1:10" s="67" customFormat="1">
      <c r="A70" s="83">
        <v>48</v>
      </c>
      <c r="B70" s="71" t="s">
        <v>57</v>
      </c>
      <c r="C70" s="71" t="s">
        <v>58</v>
      </c>
      <c r="D70" s="72"/>
      <c r="E70" s="72" t="s">
        <v>14</v>
      </c>
      <c r="F70" s="73">
        <f>F65*20</f>
        <v>800</v>
      </c>
      <c r="G70" s="26"/>
      <c r="H70" s="27">
        <f t="shared" si="0"/>
        <v>0</v>
      </c>
      <c r="I70" s="27"/>
      <c r="J70" s="53"/>
    </row>
    <row r="71" spans="1:10" s="67" customFormat="1">
      <c r="A71" s="83">
        <v>49</v>
      </c>
      <c r="B71" s="71" t="s">
        <v>59</v>
      </c>
      <c r="C71" s="71" t="s">
        <v>60</v>
      </c>
      <c r="D71" s="72"/>
      <c r="E71" s="72" t="s">
        <v>14</v>
      </c>
      <c r="F71" s="73">
        <f>F65*25</f>
        <v>1000</v>
      </c>
      <c r="G71" s="26"/>
      <c r="H71" s="27">
        <f t="shared" si="0"/>
        <v>0</v>
      </c>
      <c r="I71" s="27"/>
      <c r="J71" s="53"/>
    </row>
    <row r="72" spans="1:10" s="67" customFormat="1">
      <c r="A72" s="83">
        <v>50</v>
      </c>
      <c r="B72" s="71" t="s">
        <v>61</v>
      </c>
      <c r="C72" s="71" t="s">
        <v>62</v>
      </c>
      <c r="D72" s="72"/>
      <c r="E72" s="72" t="s">
        <v>63</v>
      </c>
      <c r="F72" s="73">
        <f>F65*100</f>
        <v>4000</v>
      </c>
      <c r="G72" s="26"/>
      <c r="H72" s="27">
        <f t="shared" si="0"/>
        <v>0</v>
      </c>
      <c r="I72" s="27"/>
      <c r="J72" s="53"/>
    </row>
    <row r="73" spans="1:10" s="67" customFormat="1">
      <c r="A73" s="83">
        <v>51</v>
      </c>
      <c r="B73" s="71" t="s">
        <v>64</v>
      </c>
      <c r="C73" s="71" t="s">
        <v>65</v>
      </c>
      <c r="D73" s="72"/>
      <c r="E73" s="72" t="s">
        <v>13</v>
      </c>
      <c r="F73" s="73">
        <v>40</v>
      </c>
      <c r="G73" s="26"/>
      <c r="H73" s="27">
        <f t="shared" si="0"/>
        <v>0</v>
      </c>
      <c r="I73" s="27"/>
      <c r="J73" s="53"/>
    </row>
    <row r="74" spans="1:10" s="67" customFormat="1">
      <c r="A74" s="83">
        <v>52</v>
      </c>
      <c r="B74" s="71" t="s">
        <v>66</v>
      </c>
      <c r="C74" s="71" t="s">
        <v>67</v>
      </c>
      <c r="D74" s="72"/>
      <c r="E74" s="72" t="s">
        <v>13</v>
      </c>
      <c r="F74" s="73">
        <v>80</v>
      </c>
      <c r="G74" s="26"/>
      <c r="H74" s="27">
        <f t="shared" si="0"/>
        <v>0</v>
      </c>
      <c r="I74" s="27"/>
      <c r="J74" s="53"/>
    </row>
    <row r="75" spans="1:10" s="67" customFormat="1">
      <c r="A75" s="83">
        <v>53</v>
      </c>
      <c r="B75" s="71" t="s">
        <v>68</v>
      </c>
      <c r="C75" s="71" t="s">
        <v>69</v>
      </c>
      <c r="D75" s="72"/>
      <c r="E75" s="72" t="s">
        <v>13</v>
      </c>
      <c r="F75" s="73">
        <v>160</v>
      </c>
      <c r="G75" s="26"/>
      <c r="H75" s="27">
        <f t="shared" si="0"/>
        <v>0</v>
      </c>
      <c r="I75" s="27"/>
      <c r="J75" s="53"/>
    </row>
    <row r="76" spans="1:10" s="67" customFormat="1">
      <c r="A76" s="83">
        <v>54</v>
      </c>
      <c r="B76" s="71" t="s">
        <v>70</v>
      </c>
      <c r="C76" s="71" t="s">
        <v>71</v>
      </c>
      <c r="D76" s="72"/>
      <c r="E76" s="72" t="s">
        <v>13</v>
      </c>
      <c r="F76" s="73">
        <v>80</v>
      </c>
      <c r="G76" s="26"/>
      <c r="H76" s="27">
        <f>G76*F76</f>
        <v>0</v>
      </c>
      <c r="I76" s="27"/>
      <c r="J76" s="53"/>
    </row>
    <row r="77" spans="1:10" s="67" customFormat="1">
      <c r="A77" s="83">
        <v>55</v>
      </c>
      <c r="B77" s="71" t="s">
        <v>72</v>
      </c>
      <c r="C77" s="71" t="s">
        <v>73</v>
      </c>
      <c r="D77" s="72"/>
      <c r="E77" s="72" t="s">
        <v>13</v>
      </c>
      <c r="F77" s="73">
        <v>80</v>
      </c>
      <c r="G77" s="26"/>
      <c r="H77" s="27">
        <f t="shared" si="0"/>
        <v>0</v>
      </c>
      <c r="I77" s="27"/>
      <c r="J77" s="53"/>
    </row>
    <row r="78" spans="1:10" s="67" customFormat="1">
      <c r="A78" s="83">
        <v>56</v>
      </c>
      <c r="B78" s="71" t="s">
        <v>74</v>
      </c>
      <c r="C78" s="71" t="s">
        <v>75</v>
      </c>
      <c r="D78" s="72"/>
      <c r="E78" s="72" t="s">
        <v>13</v>
      </c>
      <c r="F78" s="73">
        <f>F65*20</f>
        <v>800</v>
      </c>
      <c r="G78" s="26"/>
      <c r="H78" s="27">
        <f t="shared" si="0"/>
        <v>0</v>
      </c>
      <c r="I78" s="27"/>
      <c r="J78" s="53"/>
    </row>
    <row r="79" spans="1:10" s="67" customFormat="1">
      <c r="A79" s="83">
        <v>57</v>
      </c>
      <c r="B79" s="71" t="s">
        <v>76</v>
      </c>
      <c r="C79" s="71" t="s">
        <v>77</v>
      </c>
      <c r="D79" s="72"/>
      <c r="E79" s="72" t="s">
        <v>63</v>
      </c>
      <c r="F79" s="73">
        <f>F65*10</f>
        <v>400</v>
      </c>
      <c r="G79" s="26"/>
      <c r="H79" s="27">
        <f t="shared" si="0"/>
        <v>0</v>
      </c>
      <c r="I79" s="27"/>
      <c r="J79" s="53"/>
    </row>
    <row r="80" spans="1:10" s="67" customFormat="1">
      <c r="A80" s="83">
        <v>58</v>
      </c>
      <c r="B80" s="71" t="s">
        <v>78</v>
      </c>
      <c r="C80" s="71" t="s">
        <v>78</v>
      </c>
      <c r="D80" s="72"/>
      <c r="E80" s="72" t="s">
        <v>13</v>
      </c>
      <c r="F80" s="73">
        <f>F65</f>
        <v>40</v>
      </c>
      <c r="G80" s="26"/>
      <c r="H80" s="27">
        <f t="shared" si="0"/>
        <v>0</v>
      </c>
      <c r="I80" s="27"/>
      <c r="J80" s="53"/>
    </row>
    <row r="81" spans="1:10" s="67" customFormat="1">
      <c r="A81" s="83">
        <v>59</v>
      </c>
      <c r="B81" s="71" t="s">
        <v>79</v>
      </c>
      <c r="C81" s="71" t="s">
        <v>79</v>
      </c>
      <c r="D81" s="72"/>
      <c r="E81" s="72" t="s">
        <v>13</v>
      </c>
      <c r="F81" s="73">
        <f>F66*4</f>
        <v>320</v>
      </c>
      <c r="G81" s="26"/>
      <c r="H81" s="27">
        <f t="shared" si="0"/>
        <v>0</v>
      </c>
      <c r="I81" s="27"/>
      <c r="J81" s="53"/>
    </row>
    <row r="82" spans="1:10" s="67" customFormat="1">
      <c r="A82" s="83">
        <v>60</v>
      </c>
      <c r="B82" s="71" t="s">
        <v>80</v>
      </c>
      <c r="C82" s="71" t="s">
        <v>80</v>
      </c>
      <c r="D82" s="72"/>
      <c r="E82" s="72" t="s">
        <v>14</v>
      </c>
      <c r="F82" s="73">
        <f>F65*16</f>
        <v>640</v>
      </c>
      <c r="G82" s="26"/>
      <c r="H82" s="27">
        <f t="shared" si="0"/>
        <v>0</v>
      </c>
      <c r="I82" s="27"/>
      <c r="J82" s="53"/>
    </row>
    <row r="83" spans="1:10" s="67" customFormat="1">
      <c r="A83" s="83">
        <v>61</v>
      </c>
      <c r="B83" s="71" t="s">
        <v>81</v>
      </c>
      <c r="C83" s="71" t="s">
        <v>81</v>
      </c>
      <c r="D83" s="72"/>
      <c r="E83" s="72" t="s">
        <v>13</v>
      </c>
      <c r="F83" s="73">
        <f>F65*2</f>
        <v>80</v>
      </c>
      <c r="G83" s="26"/>
      <c r="H83" s="27">
        <f t="shared" si="0"/>
        <v>0</v>
      </c>
      <c r="I83" s="27"/>
      <c r="J83" s="53"/>
    </row>
    <row r="84" spans="1:10" s="67" customFormat="1">
      <c r="A84" s="83">
        <v>62</v>
      </c>
      <c r="B84" s="71" t="s">
        <v>82</v>
      </c>
      <c r="C84" s="71" t="s">
        <v>82</v>
      </c>
      <c r="D84" s="72"/>
      <c r="E84" s="72" t="s">
        <v>13</v>
      </c>
      <c r="F84" s="73">
        <f>F65*2</f>
        <v>80</v>
      </c>
      <c r="G84" s="26"/>
      <c r="H84" s="27">
        <f t="shared" si="0"/>
        <v>0</v>
      </c>
      <c r="I84" s="27"/>
      <c r="J84" s="53"/>
    </row>
    <row r="85" spans="1:10" s="67" customFormat="1">
      <c r="A85" s="83">
        <v>63</v>
      </c>
      <c r="B85" s="71" t="s">
        <v>83</v>
      </c>
      <c r="C85" s="71" t="s">
        <v>83</v>
      </c>
      <c r="D85" s="72"/>
      <c r="E85" s="72" t="s">
        <v>13</v>
      </c>
      <c r="F85" s="73">
        <f>F65</f>
        <v>40</v>
      </c>
      <c r="G85" s="26"/>
      <c r="H85" s="27">
        <f t="shared" ref="H85:H250" si="2">G85*F85</f>
        <v>0</v>
      </c>
      <c r="I85" s="27"/>
      <c r="J85" s="53"/>
    </row>
    <row r="86" spans="1:10" s="67" customFormat="1">
      <c r="A86" s="83">
        <v>64</v>
      </c>
      <c r="B86" s="71" t="s">
        <v>84</v>
      </c>
      <c r="C86" s="71" t="s">
        <v>84</v>
      </c>
      <c r="D86" s="72"/>
      <c r="E86" s="72" t="s">
        <v>14</v>
      </c>
      <c r="F86" s="73">
        <f>F65*12</f>
        <v>480</v>
      </c>
      <c r="G86" s="26"/>
      <c r="H86" s="27">
        <f t="shared" si="2"/>
        <v>0</v>
      </c>
      <c r="I86" s="27"/>
      <c r="J86" s="53"/>
    </row>
    <row r="87" spans="1:10" s="67" customFormat="1">
      <c r="A87" s="83">
        <v>65</v>
      </c>
      <c r="B87" s="71" t="s">
        <v>85</v>
      </c>
      <c r="C87" s="71" t="s">
        <v>85</v>
      </c>
      <c r="D87" s="72"/>
      <c r="E87" s="72" t="s">
        <v>13</v>
      </c>
      <c r="F87" s="73">
        <f>F65*4</f>
        <v>160</v>
      </c>
      <c r="G87" s="26"/>
      <c r="H87" s="27">
        <f t="shared" si="2"/>
        <v>0</v>
      </c>
      <c r="I87" s="27"/>
      <c r="J87" s="53"/>
    </row>
    <row r="88" spans="1:10" s="67" customFormat="1">
      <c r="A88" s="83">
        <v>66</v>
      </c>
      <c r="B88" s="71" t="s">
        <v>86</v>
      </c>
      <c r="C88" s="71" t="s">
        <v>86</v>
      </c>
      <c r="D88" s="72"/>
      <c r="E88" s="72" t="s">
        <v>13</v>
      </c>
      <c r="F88" s="73">
        <f>F65</f>
        <v>40</v>
      </c>
      <c r="G88" s="26"/>
      <c r="H88" s="27">
        <f t="shared" si="2"/>
        <v>0</v>
      </c>
      <c r="I88" s="27"/>
      <c r="J88" s="53"/>
    </row>
    <row r="89" spans="1:10" s="67" customFormat="1">
      <c r="A89" s="83">
        <v>67</v>
      </c>
      <c r="B89" s="71" t="s">
        <v>87</v>
      </c>
      <c r="C89" s="71" t="s">
        <v>87</v>
      </c>
      <c r="D89" s="72"/>
      <c r="E89" s="72" t="s">
        <v>13</v>
      </c>
      <c r="F89" s="73">
        <f>F65</f>
        <v>40</v>
      </c>
      <c r="G89" s="26"/>
      <c r="H89" s="27">
        <f t="shared" si="2"/>
        <v>0</v>
      </c>
      <c r="I89" s="27"/>
      <c r="J89" s="53"/>
    </row>
    <row r="90" spans="1:10" s="67" customFormat="1">
      <c r="A90" s="83">
        <v>68</v>
      </c>
      <c r="B90" s="71" t="s">
        <v>88</v>
      </c>
      <c r="C90" s="71" t="s">
        <v>88</v>
      </c>
      <c r="D90" s="72"/>
      <c r="E90" s="72" t="s">
        <v>13</v>
      </c>
      <c r="F90" s="73">
        <f>F65*3</f>
        <v>120</v>
      </c>
      <c r="G90" s="26"/>
      <c r="H90" s="27">
        <f t="shared" si="2"/>
        <v>0</v>
      </c>
      <c r="I90" s="27"/>
      <c r="J90" s="53"/>
    </row>
    <row r="91" spans="1:10" s="67" customFormat="1">
      <c r="A91" s="83">
        <v>69</v>
      </c>
      <c r="B91" s="71" t="s">
        <v>89</v>
      </c>
      <c r="C91" s="71" t="s">
        <v>89</v>
      </c>
      <c r="D91" s="72"/>
      <c r="E91" s="72" t="s">
        <v>13</v>
      </c>
      <c r="F91" s="73">
        <f>F65*5</f>
        <v>200</v>
      </c>
      <c r="G91" s="26"/>
      <c r="H91" s="27">
        <f t="shared" si="2"/>
        <v>0</v>
      </c>
      <c r="I91" s="27"/>
      <c r="J91" s="53"/>
    </row>
    <row r="92" spans="1:10" s="67" customFormat="1">
      <c r="A92" s="83">
        <v>70</v>
      </c>
      <c r="B92" s="71" t="s">
        <v>90</v>
      </c>
      <c r="C92" s="71" t="s">
        <v>90</v>
      </c>
      <c r="D92" s="72"/>
      <c r="E92" s="72" t="s">
        <v>13</v>
      </c>
      <c r="F92" s="73">
        <f>F65</f>
        <v>40</v>
      </c>
      <c r="G92" s="26"/>
      <c r="H92" s="27">
        <f t="shared" si="2"/>
        <v>0</v>
      </c>
      <c r="I92" s="27"/>
      <c r="J92" s="53"/>
    </row>
    <row r="93" spans="1:10" s="67" customFormat="1">
      <c r="A93" s="83">
        <v>71</v>
      </c>
      <c r="B93" s="71" t="s">
        <v>91</v>
      </c>
      <c r="C93" s="71" t="s">
        <v>92</v>
      </c>
      <c r="D93" s="72"/>
      <c r="E93" s="72" t="s">
        <v>14</v>
      </c>
      <c r="F93" s="73">
        <f>F68</f>
        <v>8000</v>
      </c>
      <c r="G93" s="26"/>
      <c r="H93" s="27">
        <f t="shared" si="2"/>
        <v>0</v>
      </c>
      <c r="I93" s="27"/>
      <c r="J93" s="53"/>
    </row>
    <row r="94" spans="1:10" s="67" customFormat="1">
      <c r="A94" s="83">
        <v>72</v>
      </c>
      <c r="B94" s="71" t="s">
        <v>91</v>
      </c>
      <c r="C94" s="71" t="s">
        <v>93</v>
      </c>
      <c r="D94" s="72"/>
      <c r="E94" s="72" t="s">
        <v>14</v>
      </c>
      <c r="F94" s="73">
        <f>F71</f>
        <v>1000</v>
      </c>
      <c r="G94" s="26"/>
      <c r="H94" s="27">
        <f t="shared" si="2"/>
        <v>0</v>
      </c>
      <c r="I94" s="27"/>
      <c r="J94" s="53"/>
    </row>
    <row r="95" spans="1:10" s="67" customFormat="1">
      <c r="A95" s="83">
        <v>73</v>
      </c>
      <c r="B95" s="71" t="s">
        <v>91</v>
      </c>
      <c r="C95" s="71" t="s">
        <v>101</v>
      </c>
      <c r="D95" s="72"/>
      <c r="E95" s="72" t="s">
        <v>14</v>
      </c>
      <c r="F95" s="73">
        <f>F70</f>
        <v>800</v>
      </c>
      <c r="G95" s="26"/>
      <c r="H95" s="27">
        <f t="shared" si="2"/>
        <v>0</v>
      </c>
      <c r="I95" s="27"/>
      <c r="J95" s="53"/>
    </row>
    <row r="96" spans="1:10" s="67" customFormat="1">
      <c r="A96" s="83">
        <v>74</v>
      </c>
      <c r="B96" s="74" t="s">
        <v>95</v>
      </c>
      <c r="C96" s="74" t="s">
        <v>96</v>
      </c>
      <c r="D96" s="75"/>
      <c r="E96" s="75" t="s">
        <v>97</v>
      </c>
      <c r="F96" s="76">
        <f>F65</f>
        <v>40</v>
      </c>
      <c r="G96" s="60"/>
      <c r="H96" s="61">
        <f t="shared" si="2"/>
        <v>0</v>
      </c>
      <c r="I96" s="61"/>
      <c r="J96" s="53"/>
    </row>
    <row r="97" spans="1:10" s="67" customFormat="1">
      <c r="A97" s="109" t="s">
        <v>127</v>
      </c>
      <c r="B97" s="110"/>
      <c r="C97" s="110"/>
      <c r="D97" s="110"/>
      <c r="E97" s="110"/>
      <c r="F97" s="110"/>
      <c r="G97" s="62"/>
      <c r="H97" s="63">
        <f t="shared" si="2"/>
        <v>0</v>
      </c>
      <c r="I97" s="64"/>
      <c r="J97" s="53"/>
    </row>
    <row r="98" spans="1:10" s="67" customFormat="1">
      <c r="A98" s="82">
        <v>75</v>
      </c>
      <c r="B98" s="68" t="s">
        <v>102</v>
      </c>
      <c r="C98" s="68" t="s">
        <v>103</v>
      </c>
      <c r="D98" s="69"/>
      <c r="E98" s="69" t="s">
        <v>13</v>
      </c>
      <c r="F98" s="70">
        <v>29</v>
      </c>
      <c r="G98" s="55"/>
      <c r="H98" s="56">
        <f t="shared" si="2"/>
        <v>0</v>
      </c>
      <c r="I98" s="56"/>
      <c r="J98" s="53"/>
    </row>
    <row r="99" spans="1:10" s="67" customFormat="1">
      <c r="A99" s="83">
        <v>76</v>
      </c>
      <c r="B99" s="71" t="s">
        <v>104</v>
      </c>
      <c r="C99" s="71" t="s">
        <v>105</v>
      </c>
      <c r="D99" s="72"/>
      <c r="E99" s="72" t="s">
        <v>13</v>
      </c>
      <c r="F99" s="73">
        <v>29</v>
      </c>
      <c r="G99" s="26"/>
      <c r="H99" s="27">
        <f t="shared" si="2"/>
        <v>0</v>
      </c>
      <c r="I99" s="27"/>
      <c r="J99" s="53"/>
    </row>
    <row r="100" spans="1:10" s="67" customFormat="1">
      <c r="A100" s="83">
        <v>77</v>
      </c>
      <c r="B100" s="71" t="s">
        <v>45</v>
      </c>
      <c r="C100" s="71" t="s">
        <v>106</v>
      </c>
      <c r="D100" s="72"/>
      <c r="E100" s="72" t="s">
        <v>13</v>
      </c>
      <c r="F100" s="73">
        <f>F99*26</f>
        <v>754</v>
      </c>
      <c r="G100" s="26"/>
      <c r="H100" s="27">
        <f t="shared" si="2"/>
        <v>0</v>
      </c>
      <c r="I100" s="27"/>
      <c r="J100" s="53"/>
    </row>
    <row r="101" spans="1:10" s="67" customFormat="1" ht="55.8" customHeight="1">
      <c r="A101" s="82">
        <v>78</v>
      </c>
      <c r="B101" s="71" t="s">
        <v>47</v>
      </c>
      <c r="C101" s="71" t="s">
        <v>48</v>
      </c>
      <c r="D101" s="72"/>
      <c r="E101" s="72" t="s">
        <v>13</v>
      </c>
      <c r="F101" s="73">
        <f>F98</f>
        <v>29</v>
      </c>
      <c r="G101" s="26"/>
      <c r="H101" s="27">
        <f t="shared" si="2"/>
        <v>0</v>
      </c>
      <c r="I101" s="27"/>
      <c r="J101" s="53"/>
    </row>
    <row r="102" spans="1:10" s="67" customFormat="1">
      <c r="A102" s="83">
        <v>79</v>
      </c>
      <c r="B102" s="71" t="s">
        <v>49</v>
      </c>
      <c r="C102" s="71" t="s">
        <v>50</v>
      </c>
      <c r="D102" s="72"/>
      <c r="E102" s="72" t="s">
        <v>13</v>
      </c>
      <c r="F102" s="73">
        <f>F101*2</f>
        <v>58</v>
      </c>
      <c r="G102" s="26"/>
      <c r="H102" s="27">
        <f t="shared" si="2"/>
        <v>0</v>
      </c>
      <c r="I102" s="27"/>
      <c r="J102" s="53"/>
    </row>
    <row r="103" spans="1:10" s="67" customFormat="1">
      <c r="A103" s="83">
        <v>80</v>
      </c>
      <c r="B103" s="71" t="s">
        <v>51</v>
      </c>
      <c r="C103" s="71" t="s">
        <v>52</v>
      </c>
      <c r="D103" s="72"/>
      <c r="E103" s="72" t="s">
        <v>13</v>
      </c>
      <c r="F103" s="73">
        <v>29</v>
      </c>
      <c r="G103" s="26"/>
      <c r="H103" s="27">
        <f t="shared" si="2"/>
        <v>0</v>
      </c>
      <c r="I103" s="27"/>
      <c r="J103" s="53"/>
    </row>
    <row r="104" spans="1:10" s="67" customFormat="1">
      <c r="A104" s="82">
        <v>81</v>
      </c>
      <c r="B104" s="71" t="s">
        <v>55</v>
      </c>
      <c r="C104" s="71" t="s">
        <v>56</v>
      </c>
      <c r="D104" s="72"/>
      <c r="E104" s="72" t="s">
        <v>13</v>
      </c>
      <c r="F104" s="73">
        <f>6*F103</f>
        <v>174</v>
      </c>
      <c r="G104" s="26"/>
      <c r="H104" s="27">
        <f t="shared" si="2"/>
        <v>0</v>
      </c>
      <c r="I104" s="27"/>
      <c r="J104" s="53"/>
    </row>
    <row r="105" spans="1:10" s="67" customFormat="1">
      <c r="A105" s="83">
        <v>82</v>
      </c>
      <c r="B105" s="71" t="s">
        <v>53</v>
      </c>
      <c r="C105" s="71" t="s">
        <v>54</v>
      </c>
      <c r="D105" s="72"/>
      <c r="E105" s="72" t="s">
        <v>14</v>
      </c>
      <c r="F105" s="73">
        <f>F101*200</f>
        <v>5800</v>
      </c>
      <c r="G105" s="26"/>
      <c r="H105" s="27">
        <f t="shared" si="2"/>
        <v>0</v>
      </c>
      <c r="I105" s="27"/>
      <c r="J105" s="53"/>
    </row>
    <row r="106" spans="1:10" s="67" customFormat="1">
      <c r="A106" s="83">
        <v>83</v>
      </c>
      <c r="B106" s="71" t="s">
        <v>57</v>
      </c>
      <c r="C106" s="71" t="s">
        <v>58</v>
      </c>
      <c r="D106" s="72"/>
      <c r="E106" s="72" t="s">
        <v>14</v>
      </c>
      <c r="F106" s="73">
        <f>F101*20</f>
        <v>580</v>
      </c>
      <c r="G106" s="26"/>
      <c r="H106" s="27">
        <f t="shared" si="2"/>
        <v>0</v>
      </c>
      <c r="I106" s="27"/>
      <c r="J106" s="53"/>
    </row>
    <row r="107" spans="1:10" s="67" customFormat="1">
      <c r="A107" s="82">
        <v>84</v>
      </c>
      <c r="B107" s="71" t="s">
        <v>59</v>
      </c>
      <c r="C107" s="71" t="s">
        <v>60</v>
      </c>
      <c r="D107" s="72"/>
      <c r="E107" s="72" t="s">
        <v>14</v>
      </c>
      <c r="F107" s="73">
        <f>F101*25</f>
        <v>725</v>
      </c>
      <c r="G107" s="26"/>
      <c r="H107" s="27">
        <f t="shared" si="2"/>
        <v>0</v>
      </c>
      <c r="I107" s="27"/>
      <c r="J107" s="53"/>
    </row>
    <row r="108" spans="1:10" s="67" customFormat="1">
      <c r="A108" s="83">
        <v>85</v>
      </c>
      <c r="B108" s="71" t="s">
        <v>61</v>
      </c>
      <c r="C108" s="71" t="s">
        <v>62</v>
      </c>
      <c r="D108" s="72"/>
      <c r="E108" s="72" t="s">
        <v>63</v>
      </c>
      <c r="F108" s="73">
        <f>F101*100</f>
        <v>2900</v>
      </c>
      <c r="G108" s="26"/>
      <c r="H108" s="27">
        <f t="shared" si="2"/>
        <v>0</v>
      </c>
      <c r="I108" s="27"/>
      <c r="J108" s="53"/>
    </row>
    <row r="109" spans="1:10" s="67" customFormat="1">
      <c r="A109" s="83">
        <v>86</v>
      </c>
      <c r="B109" s="71" t="s">
        <v>64</v>
      </c>
      <c r="C109" s="71" t="s">
        <v>65</v>
      </c>
      <c r="D109" s="72"/>
      <c r="E109" s="72" t="s">
        <v>13</v>
      </c>
      <c r="F109" s="73">
        <v>29</v>
      </c>
      <c r="G109" s="26"/>
      <c r="H109" s="27">
        <f t="shared" si="2"/>
        <v>0</v>
      </c>
      <c r="I109" s="27"/>
      <c r="J109" s="53"/>
    </row>
    <row r="110" spans="1:10" s="67" customFormat="1">
      <c r="A110" s="82">
        <v>87</v>
      </c>
      <c r="B110" s="71" t="s">
        <v>66</v>
      </c>
      <c r="C110" s="71" t="s">
        <v>67</v>
      </c>
      <c r="D110" s="72"/>
      <c r="E110" s="72" t="s">
        <v>13</v>
      </c>
      <c r="F110" s="73">
        <v>58</v>
      </c>
      <c r="G110" s="26"/>
      <c r="H110" s="27">
        <f t="shared" si="2"/>
        <v>0</v>
      </c>
      <c r="I110" s="27"/>
      <c r="J110" s="53"/>
    </row>
    <row r="111" spans="1:10" s="67" customFormat="1">
      <c r="A111" s="83">
        <v>88</v>
      </c>
      <c r="B111" s="71" t="s">
        <v>68</v>
      </c>
      <c r="C111" s="71" t="s">
        <v>69</v>
      </c>
      <c r="D111" s="72"/>
      <c r="E111" s="72" t="s">
        <v>13</v>
      </c>
      <c r="F111" s="73">
        <f>F109*4</f>
        <v>116</v>
      </c>
      <c r="G111" s="26"/>
      <c r="H111" s="27">
        <f t="shared" si="2"/>
        <v>0</v>
      </c>
      <c r="I111" s="27"/>
      <c r="J111" s="53"/>
    </row>
    <row r="112" spans="1:10" s="67" customFormat="1">
      <c r="A112" s="83">
        <v>89</v>
      </c>
      <c r="B112" s="71" t="s">
        <v>70</v>
      </c>
      <c r="C112" s="71" t="s">
        <v>71</v>
      </c>
      <c r="D112" s="72"/>
      <c r="E112" s="72" t="s">
        <v>13</v>
      </c>
      <c r="F112" s="73">
        <v>58</v>
      </c>
      <c r="G112" s="26"/>
      <c r="H112" s="27">
        <f t="shared" si="2"/>
        <v>0</v>
      </c>
      <c r="I112" s="27"/>
      <c r="J112" s="53"/>
    </row>
    <row r="113" spans="1:10" s="67" customFormat="1">
      <c r="A113" s="82">
        <v>90</v>
      </c>
      <c r="B113" s="71" t="s">
        <v>72</v>
      </c>
      <c r="C113" s="71" t="s">
        <v>73</v>
      </c>
      <c r="D113" s="72"/>
      <c r="E113" s="72" t="s">
        <v>13</v>
      </c>
      <c r="F113" s="73">
        <v>58</v>
      </c>
      <c r="G113" s="26"/>
      <c r="H113" s="27">
        <f t="shared" si="2"/>
        <v>0</v>
      </c>
      <c r="I113" s="27"/>
      <c r="J113" s="53"/>
    </row>
    <row r="114" spans="1:10" s="67" customFormat="1">
      <c r="A114" s="83">
        <v>91</v>
      </c>
      <c r="B114" s="71" t="s">
        <v>74</v>
      </c>
      <c r="C114" s="71" t="s">
        <v>75</v>
      </c>
      <c r="D114" s="72"/>
      <c r="E114" s="72" t="s">
        <v>13</v>
      </c>
      <c r="F114" s="73">
        <f>F101*20</f>
        <v>580</v>
      </c>
      <c r="G114" s="26"/>
      <c r="H114" s="27">
        <f t="shared" si="2"/>
        <v>0</v>
      </c>
      <c r="I114" s="27"/>
      <c r="J114" s="53"/>
    </row>
    <row r="115" spans="1:10" s="67" customFormat="1">
      <c r="A115" s="83">
        <v>92</v>
      </c>
      <c r="B115" s="71" t="s">
        <v>76</v>
      </c>
      <c r="C115" s="71" t="s">
        <v>77</v>
      </c>
      <c r="D115" s="72"/>
      <c r="E115" s="72" t="s">
        <v>63</v>
      </c>
      <c r="F115" s="73">
        <f>F101*10</f>
        <v>290</v>
      </c>
      <c r="G115" s="26"/>
      <c r="H115" s="27">
        <f t="shared" si="2"/>
        <v>0</v>
      </c>
      <c r="I115" s="27"/>
      <c r="J115" s="53"/>
    </row>
    <row r="116" spans="1:10" s="67" customFormat="1">
      <c r="A116" s="82">
        <v>93</v>
      </c>
      <c r="B116" s="71" t="s">
        <v>78</v>
      </c>
      <c r="C116" s="71" t="s">
        <v>78</v>
      </c>
      <c r="D116" s="72"/>
      <c r="E116" s="72" t="s">
        <v>13</v>
      </c>
      <c r="F116" s="73">
        <f>F101</f>
        <v>29</v>
      </c>
      <c r="G116" s="26"/>
      <c r="H116" s="27">
        <f t="shared" si="2"/>
        <v>0</v>
      </c>
      <c r="I116" s="27"/>
      <c r="J116" s="53"/>
    </row>
    <row r="117" spans="1:10" s="67" customFormat="1">
      <c r="A117" s="83">
        <v>94</v>
      </c>
      <c r="B117" s="71" t="s">
        <v>79</v>
      </c>
      <c r="C117" s="71" t="s">
        <v>79</v>
      </c>
      <c r="D117" s="72"/>
      <c r="E117" s="72" t="s">
        <v>13</v>
      </c>
      <c r="F117" s="73">
        <f>F102*4</f>
        <v>232</v>
      </c>
      <c r="G117" s="26"/>
      <c r="H117" s="27">
        <f t="shared" si="2"/>
        <v>0</v>
      </c>
      <c r="I117" s="27"/>
      <c r="J117" s="53"/>
    </row>
    <row r="118" spans="1:10" s="67" customFormat="1">
      <c r="A118" s="83">
        <v>95</v>
      </c>
      <c r="B118" s="71" t="s">
        <v>80</v>
      </c>
      <c r="C118" s="71" t="s">
        <v>80</v>
      </c>
      <c r="D118" s="72"/>
      <c r="E118" s="72" t="s">
        <v>14</v>
      </c>
      <c r="F118" s="73">
        <f>F101*16</f>
        <v>464</v>
      </c>
      <c r="G118" s="26"/>
      <c r="H118" s="27">
        <f t="shared" si="2"/>
        <v>0</v>
      </c>
      <c r="I118" s="27"/>
      <c r="J118" s="53"/>
    </row>
    <row r="119" spans="1:10" s="67" customFormat="1">
      <c r="A119" s="82">
        <v>96</v>
      </c>
      <c r="B119" s="71" t="s">
        <v>81</v>
      </c>
      <c r="C119" s="71" t="s">
        <v>81</v>
      </c>
      <c r="D119" s="72"/>
      <c r="E119" s="72" t="s">
        <v>13</v>
      </c>
      <c r="F119" s="73">
        <f>F101*2</f>
        <v>58</v>
      </c>
      <c r="G119" s="26"/>
      <c r="H119" s="27">
        <f t="shared" si="2"/>
        <v>0</v>
      </c>
      <c r="I119" s="27"/>
      <c r="J119" s="53"/>
    </row>
    <row r="120" spans="1:10" s="67" customFormat="1">
      <c r="A120" s="83">
        <v>97</v>
      </c>
      <c r="B120" s="71" t="s">
        <v>82</v>
      </c>
      <c r="C120" s="71" t="s">
        <v>82</v>
      </c>
      <c r="D120" s="72"/>
      <c r="E120" s="72" t="s">
        <v>13</v>
      </c>
      <c r="F120" s="73">
        <f>F101*2</f>
        <v>58</v>
      </c>
      <c r="G120" s="26"/>
      <c r="H120" s="27">
        <f t="shared" si="2"/>
        <v>0</v>
      </c>
      <c r="I120" s="27"/>
      <c r="J120" s="53"/>
    </row>
    <row r="121" spans="1:10" s="67" customFormat="1">
      <c r="A121" s="83">
        <v>98</v>
      </c>
      <c r="B121" s="71" t="s">
        <v>83</v>
      </c>
      <c r="C121" s="71" t="s">
        <v>83</v>
      </c>
      <c r="D121" s="72"/>
      <c r="E121" s="72" t="s">
        <v>13</v>
      </c>
      <c r="F121" s="73">
        <f>F101</f>
        <v>29</v>
      </c>
      <c r="G121" s="26"/>
      <c r="H121" s="27">
        <f t="shared" si="2"/>
        <v>0</v>
      </c>
      <c r="I121" s="27"/>
      <c r="J121" s="53"/>
    </row>
    <row r="122" spans="1:10" s="67" customFormat="1">
      <c r="A122" s="82">
        <v>99</v>
      </c>
      <c r="B122" s="71" t="s">
        <v>84</v>
      </c>
      <c r="C122" s="71" t="s">
        <v>84</v>
      </c>
      <c r="D122" s="72"/>
      <c r="E122" s="72" t="s">
        <v>14</v>
      </c>
      <c r="F122" s="73">
        <f>F101*12</f>
        <v>348</v>
      </c>
      <c r="G122" s="26"/>
      <c r="H122" s="27">
        <f t="shared" si="2"/>
        <v>0</v>
      </c>
      <c r="I122" s="27"/>
      <c r="J122" s="53"/>
    </row>
    <row r="123" spans="1:10" s="67" customFormat="1">
      <c r="A123" s="83">
        <v>100</v>
      </c>
      <c r="B123" s="71" t="s">
        <v>85</v>
      </c>
      <c r="C123" s="71" t="s">
        <v>85</v>
      </c>
      <c r="D123" s="72"/>
      <c r="E123" s="72" t="s">
        <v>13</v>
      </c>
      <c r="F123" s="73">
        <f>F101*4</f>
        <v>116</v>
      </c>
      <c r="G123" s="26"/>
      <c r="H123" s="27">
        <f t="shared" si="2"/>
        <v>0</v>
      </c>
      <c r="I123" s="27"/>
      <c r="J123" s="53"/>
    </row>
    <row r="124" spans="1:10" s="67" customFormat="1">
      <c r="A124" s="83">
        <v>101</v>
      </c>
      <c r="B124" s="71" t="s">
        <v>86</v>
      </c>
      <c r="C124" s="71" t="s">
        <v>86</v>
      </c>
      <c r="D124" s="72"/>
      <c r="E124" s="72" t="s">
        <v>13</v>
      </c>
      <c r="F124" s="73">
        <f>F101</f>
        <v>29</v>
      </c>
      <c r="G124" s="26"/>
      <c r="H124" s="27">
        <f t="shared" si="2"/>
        <v>0</v>
      </c>
      <c r="I124" s="27"/>
      <c r="J124" s="53"/>
    </row>
    <row r="125" spans="1:10" s="67" customFormat="1">
      <c r="A125" s="82">
        <v>102</v>
      </c>
      <c r="B125" s="71" t="s">
        <v>87</v>
      </c>
      <c r="C125" s="71" t="s">
        <v>87</v>
      </c>
      <c r="D125" s="72"/>
      <c r="E125" s="72" t="s">
        <v>13</v>
      </c>
      <c r="F125" s="73">
        <f>F101</f>
        <v>29</v>
      </c>
      <c r="G125" s="26"/>
      <c r="H125" s="27">
        <f t="shared" si="2"/>
        <v>0</v>
      </c>
      <c r="I125" s="27"/>
      <c r="J125" s="53"/>
    </row>
    <row r="126" spans="1:10" s="67" customFormat="1">
      <c r="A126" s="83">
        <v>103</v>
      </c>
      <c r="B126" s="71" t="s">
        <v>88</v>
      </c>
      <c r="C126" s="71" t="s">
        <v>88</v>
      </c>
      <c r="D126" s="72"/>
      <c r="E126" s="72" t="s">
        <v>13</v>
      </c>
      <c r="F126" s="73">
        <f>F101*3</f>
        <v>87</v>
      </c>
      <c r="G126" s="26"/>
      <c r="H126" s="27">
        <f t="shared" si="2"/>
        <v>0</v>
      </c>
      <c r="I126" s="27"/>
      <c r="J126" s="53"/>
    </row>
    <row r="127" spans="1:10" s="67" customFormat="1">
      <c r="A127" s="83">
        <v>104</v>
      </c>
      <c r="B127" s="71" t="s">
        <v>89</v>
      </c>
      <c r="C127" s="71" t="s">
        <v>89</v>
      </c>
      <c r="D127" s="72"/>
      <c r="E127" s="72" t="s">
        <v>13</v>
      </c>
      <c r="F127" s="73">
        <f>F101*5</f>
        <v>145</v>
      </c>
      <c r="G127" s="26"/>
      <c r="H127" s="27">
        <f t="shared" si="2"/>
        <v>0</v>
      </c>
      <c r="I127" s="27"/>
      <c r="J127" s="53"/>
    </row>
    <row r="128" spans="1:10" s="67" customFormat="1">
      <c r="A128" s="82">
        <v>105</v>
      </c>
      <c r="B128" s="71" t="s">
        <v>90</v>
      </c>
      <c r="C128" s="71" t="s">
        <v>90</v>
      </c>
      <c r="D128" s="72"/>
      <c r="E128" s="72" t="s">
        <v>13</v>
      </c>
      <c r="F128" s="73">
        <f>F101</f>
        <v>29</v>
      </c>
      <c r="G128" s="26"/>
      <c r="H128" s="27">
        <f t="shared" si="2"/>
        <v>0</v>
      </c>
      <c r="I128" s="27"/>
      <c r="J128" s="53"/>
    </row>
    <row r="129" spans="1:10" s="67" customFormat="1">
      <c r="A129" s="83">
        <v>106</v>
      </c>
      <c r="B129" s="71" t="s">
        <v>91</v>
      </c>
      <c r="C129" s="71" t="s">
        <v>92</v>
      </c>
      <c r="D129" s="72"/>
      <c r="E129" s="72" t="s">
        <v>14</v>
      </c>
      <c r="F129" s="73">
        <v>3900</v>
      </c>
      <c r="G129" s="26"/>
      <c r="H129" s="27">
        <f t="shared" si="2"/>
        <v>0</v>
      </c>
      <c r="I129" s="27"/>
      <c r="J129" s="53"/>
    </row>
    <row r="130" spans="1:10" s="67" customFormat="1">
      <c r="A130" s="83">
        <v>107</v>
      </c>
      <c r="B130" s="71" t="s">
        <v>91</v>
      </c>
      <c r="C130" s="71" t="s">
        <v>93</v>
      </c>
      <c r="D130" s="72"/>
      <c r="E130" s="72" t="s">
        <v>14</v>
      </c>
      <c r="F130" s="73">
        <f>F107</f>
        <v>725</v>
      </c>
      <c r="G130" s="26"/>
      <c r="H130" s="27">
        <f t="shared" si="2"/>
        <v>0</v>
      </c>
      <c r="I130" s="27"/>
      <c r="J130" s="53"/>
    </row>
    <row r="131" spans="1:10" s="67" customFormat="1">
      <c r="A131" s="82">
        <v>108</v>
      </c>
      <c r="B131" s="71" t="s">
        <v>91</v>
      </c>
      <c r="C131" s="71" t="s">
        <v>101</v>
      </c>
      <c r="D131" s="72"/>
      <c r="E131" s="72" t="s">
        <v>14</v>
      </c>
      <c r="F131" s="73">
        <f>F106</f>
        <v>580</v>
      </c>
      <c r="G131" s="26"/>
      <c r="H131" s="27">
        <f t="shared" si="2"/>
        <v>0</v>
      </c>
      <c r="I131" s="27"/>
      <c r="J131" s="53"/>
    </row>
    <row r="132" spans="1:10" s="67" customFormat="1" ht="91.8">
      <c r="A132" s="83">
        <v>109</v>
      </c>
      <c r="B132" s="71" t="s">
        <v>91</v>
      </c>
      <c r="C132" s="71" t="s">
        <v>107</v>
      </c>
      <c r="D132" s="72"/>
      <c r="E132" s="72" t="s">
        <v>14</v>
      </c>
      <c r="F132" s="73">
        <v>390</v>
      </c>
      <c r="G132" s="26"/>
      <c r="H132" s="27">
        <f t="shared" si="2"/>
        <v>0</v>
      </c>
      <c r="I132" s="27"/>
      <c r="J132" s="53"/>
    </row>
    <row r="133" spans="1:10" s="67" customFormat="1">
      <c r="A133" s="83">
        <v>110</v>
      </c>
      <c r="B133" s="71" t="s">
        <v>95</v>
      </c>
      <c r="C133" s="71" t="s">
        <v>96</v>
      </c>
      <c r="D133" s="72"/>
      <c r="E133" s="72" t="s">
        <v>97</v>
      </c>
      <c r="F133" s="73">
        <f>F101</f>
        <v>29</v>
      </c>
      <c r="G133" s="26"/>
      <c r="H133" s="27">
        <f t="shared" si="2"/>
        <v>0</v>
      </c>
      <c r="I133" s="27"/>
      <c r="J133" s="53"/>
    </row>
    <row r="134" spans="1:10" s="79" customFormat="1">
      <c r="A134" s="114" t="s">
        <v>114</v>
      </c>
      <c r="B134" s="115"/>
      <c r="C134" s="115"/>
      <c r="D134" s="115"/>
      <c r="E134" s="115"/>
      <c r="F134" s="115"/>
      <c r="G134" s="116"/>
      <c r="H134" s="77">
        <f>SUM(H21:H133)</f>
        <v>0</v>
      </c>
      <c r="I134" s="77"/>
      <c r="J134" s="78"/>
    </row>
    <row r="135" spans="1:10" s="67" customFormat="1" ht="23.4">
      <c r="A135" s="117" t="s">
        <v>108</v>
      </c>
      <c r="B135" s="118"/>
      <c r="C135" s="118"/>
      <c r="D135" s="118"/>
      <c r="E135" s="118"/>
      <c r="F135" s="118"/>
      <c r="G135" s="57"/>
      <c r="H135" s="58"/>
      <c r="I135" s="59"/>
      <c r="J135" s="53"/>
    </row>
    <row r="136" spans="1:10" s="67" customFormat="1" ht="48">
      <c r="A136" s="83">
        <v>1</v>
      </c>
      <c r="B136" s="68" t="s">
        <v>31</v>
      </c>
      <c r="C136" s="68" t="s">
        <v>32</v>
      </c>
      <c r="D136" s="69" t="s">
        <v>123</v>
      </c>
      <c r="E136" s="69" t="s">
        <v>34</v>
      </c>
      <c r="F136" s="70">
        <f>F137+F138+F139+F140+F141</f>
        <v>101</v>
      </c>
      <c r="G136" s="55"/>
      <c r="H136" s="56">
        <f t="shared" si="2"/>
        <v>0</v>
      </c>
      <c r="I136" s="56"/>
      <c r="J136" s="53"/>
    </row>
    <row r="137" spans="1:10" s="67" customFormat="1" ht="36">
      <c r="A137" s="83">
        <v>2</v>
      </c>
      <c r="B137" s="71" t="str">
        <f>$B$22</f>
        <v>Робочий проєкт</v>
      </c>
      <c r="C137" s="71" t="str">
        <f>$D$8</f>
        <v>Ідентифікаційний код за ЄДРПОУ або реєстраційний номер облікової картки платника податків</v>
      </c>
      <c r="D137" s="72" t="s">
        <v>109</v>
      </c>
      <c r="E137" s="72" t="s">
        <v>38</v>
      </c>
      <c r="F137" s="73">
        <v>3</v>
      </c>
      <c r="G137" s="26"/>
      <c r="H137" s="27">
        <f t="shared" si="2"/>
        <v>0</v>
      </c>
      <c r="I137" s="27"/>
      <c r="J137" s="53"/>
    </row>
    <row r="138" spans="1:10" s="67" customFormat="1" ht="36">
      <c r="A138" s="83">
        <v>3</v>
      </c>
      <c r="B138" s="71" t="str">
        <f>$B$22</f>
        <v>Робочий проєкт</v>
      </c>
      <c r="C138" s="71" t="str">
        <f>$D$8</f>
        <v>Ідентифікаційний код за ЄДРПОУ або реєстраційний номер облікової картки платника податків</v>
      </c>
      <c r="D138" s="72" t="s">
        <v>110</v>
      </c>
      <c r="E138" s="72" t="s">
        <v>38</v>
      </c>
      <c r="F138" s="73">
        <v>39</v>
      </c>
      <c r="G138" s="26"/>
      <c r="H138" s="27">
        <f t="shared" si="2"/>
        <v>0</v>
      </c>
      <c r="I138" s="27"/>
      <c r="J138" s="53"/>
    </row>
    <row r="139" spans="1:10" s="67" customFormat="1" ht="36">
      <c r="A139" s="83">
        <v>4</v>
      </c>
      <c r="B139" s="71" t="str">
        <f>$B$22</f>
        <v>Робочий проєкт</v>
      </c>
      <c r="C139" s="71" t="str">
        <f>$D$8</f>
        <v>Ідентифікаційний код за ЄДРПОУ або реєстраційний номер облікової картки платника податків</v>
      </c>
      <c r="D139" s="72" t="s">
        <v>111</v>
      </c>
      <c r="E139" s="72" t="s">
        <v>38</v>
      </c>
      <c r="F139" s="73">
        <v>16</v>
      </c>
      <c r="G139" s="26"/>
      <c r="H139" s="27">
        <f t="shared" si="2"/>
        <v>0</v>
      </c>
      <c r="I139" s="27"/>
      <c r="J139" s="53"/>
    </row>
    <row r="140" spans="1:10" s="67" customFormat="1">
      <c r="A140" s="83">
        <v>5</v>
      </c>
      <c r="B140" s="74" t="str">
        <f>$B$22</f>
        <v>Робочий проєкт</v>
      </c>
      <c r="C140" s="74" t="str">
        <f>$D$8</f>
        <v>Ідентифікаційний код за ЄДРПОУ або реєстраційний номер облікової картки платника податків</v>
      </c>
      <c r="D140" s="75" t="s">
        <v>112</v>
      </c>
      <c r="E140" s="75" t="s">
        <v>38</v>
      </c>
      <c r="F140" s="76">
        <v>33</v>
      </c>
      <c r="G140" s="60"/>
      <c r="H140" s="61">
        <f t="shared" si="2"/>
        <v>0</v>
      </c>
      <c r="I140" s="61"/>
      <c r="J140" s="53"/>
    </row>
    <row r="141" spans="1:10" s="67" customFormat="1">
      <c r="A141" s="83">
        <v>6</v>
      </c>
      <c r="B141" s="74" t="str">
        <f>$B$22</f>
        <v>Робочий проєкт</v>
      </c>
      <c r="C141" s="74" t="str">
        <f>$D$8</f>
        <v>Ідентифікаційний код за ЄДРПОУ або реєстраційний номер облікової картки платника податків</v>
      </c>
      <c r="D141" s="75" t="s">
        <v>124</v>
      </c>
      <c r="E141" s="75" t="s">
        <v>38</v>
      </c>
      <c r="F141" s="76">
        <v>10</v>
      </c>
      <c r="G141" s="60"/>
      <c r="H141" s="61">
        <f t="shared" ref="H141" si="3">G141*F141</f>
        <v>0</v>
      </c>
      <c r="I141" s="61"/>
      <c r="J141" s="53"/>
    </row>
    <row r="142" spans="1:10" s="67" customFormat="1">
      <c r="A142" s="109" t="s">
        <v>126</v>
      </c>
      <c r="B142" s="110"/>
      <c r="C142" s="110"/>
      <c r="D142" s="110"/>
      <c r="E142" s="110"/>
      <c r="F142" s="110"/>
      <c r="G142" s="62"/>
      <c r="H142" s="63">
        <f t="shared" si="2"/>
        <v>0</v>
      </c>
      <c r="I142" s="64"/>
      <c r="J142" s="53"/>
    </row>
    <row r="143" spans="1:10" s="67" customFormat="1">
      <c r="A143" s="82">
        <v>7</v>
      </c>
      <c r="B143" s="68" t="s">
        <v>41</v>
      </c>
      <c r="C143" s="68" t="s">
        <v>42</v>
      </c>
      <c r="D143" s="69"/>
      <c r="E143" s="69" t="s">
        <v>13</v>
      </c>
      <c r="F143" s="70">
        <v>40</v>
      </c>
      <c r="G143" s="55"/>
      <c r="H143" s="56">
        <f t="shared" si="2"/>
        <v>0</v>
      </c>
      <c r="I143" s="56"/>
      <c r="J143" s="53"/>
    </row>
    <row r="144" spans="1:10" s="67" customFormat="1">
      <c r="A144" s="82">
        <v>8</v>
      </c>
      <c r="B144" s="71" t="s">
        <v>43</v>
      </c>
      <c r="C144" s="71" t="s">
        <v>44</v>
      </c>
      <c r="D144" s="72"/>
      <c r="E144" s="72" t="s">
        <v>13</v>
      </c>
      <c r="F144" s="73">
        <v>40</v>
      </c>
      <c r="G144" s="26"/>
      <c r="H144" s="27">
        <f t="shared" si="2"/>
        <v>0</v>
      </c>
      <c r="I144" s="27"/>
      <c r="J144" s="53"/>
    </row>
    <row r="145" spans="1:10" s="67" customFormat="1">
      <c r="A145" s="82">
        <v>9</v>
      </c>
      <c r="B145" s="71" t="s">
        <v>45</v>
      </c>
      <c r="C145" s="71" t="s">
        <v>46</v>
      </c>
      <c r="D145" s="72"/>
      <c r="E145" s="72" t="s">
        <v>13</v>
      </c>
      <c r="F145" s="73">
        <f>F143*26</f>
        <v>1040</v>
      </c>
      <c r="G145" s="26"/>
      <c r="H145" s="27">
        <f t="shared" si="2"/>
        <v>0</v>
      </c>
      <c r="I145" s="27"/>
      <c r="J145" s="53"/>
    </row>
    <row r="146" spans="1:10" s="67" customFormat="1" ht="51">
      <c r="A146" s="82">
        <v>10</v>
      </c>
      <c r="B146" s="71" t="s">
        <v>47</v>
      </c>
      <c r="C146" s="71" t="s">
        <v>48</v>
      </c>
      <c r="D146" s="72"/>
      <c r="E146" s="72" t="s">
        <v>13</v>
      </c>
      <c r="F146" s="73">
        <v>40</v>
      </c>
      <c r="G146" s="26"/>
      <c r="H146" s="27">
        <f t="shared" si="2"/>
        <v>0</v>
      </c>
      <c r="I146" s="27"/>
      <c r="J146" s="53"/>
    </row>
    <row r="147" spans="1:10" s="67" customFormat="1">
      <c r="A147" s="82">
        <v>11</v>
      </c>
      <c r="B147" s="71" t="s">
        <v>49</v>
      </c>
      <c r="C147" s="71" t="s">
        <v>50</v>
      </c>
      <c r="D147" s="72"/>
      <c r="E147" s="72" t="s">
        <v>13</v>
      </c>
      <c r="F147" s="73">
        <v>80</v>
      </c>
      <c r="G147" s="26"/>
      <c r="H147" s="27">
        <f t="shared" si="2"/>
        <v>0</v>
      </c>
      <c r="I147" s="27"/>
      <c r="J147" s="53"/>
    </row>
    <row r="148" spans="1:10" s="67" customFormat="1">
      <c r="A148" s="82">
        <v>12</v>
      </c>
      <c r="B148" s="71" t="s">
        <v>51</v>
      </c>
      <c r="C148" s="71" t="s">
        <v>52</v>
      </c>
      <c r="D148" s="72"/>
      <c r="E148" s="72" t="s">
        <v>13</v>
      </c>
      <c r="F148" s="73">
        <v>40</v>
      </c>
      <c r="G148" s="26"/>
      <c r="H148" s="27">
        <f t="shared" si="2"/>
        <v>0</v>
      </c>
      <c r="I148" s="27"/>
      <c r="J148" s="53"/>
    </row>
    <row r="149" spans="1:10" s="67" customFormat="1">
      <c r="A149" s="82">
        <v>13</v>
      </c>
      <c r="B149" s="71" t="s">
        <v>53</v>
      </c>
      <c r="C149" s="71" t="s">
        <v>54</v>
      </c>
      <c r="D149" s="72"/>
      <c r="E149" s="72" t="s">
        <v>14</v>
      </c>
      <c r="F149" s="73">
        <f>F146*200</f>
        <v>8000</v>
      </c>
      <c r="G149" s="26"/>
      <c r="H149" s="27">
        <f t="shared" si="2"/>
        <v>0</v>
      </c>
      <c r="I149" s="27"/>
      <c r="J149" s="53"/>
    </row>
    <row r="150" spans="1:10" s="67" customFormat="1">
      <c r="A150" s="82">
        <v>14</v>
      </c>
      <c r="B150" s="71" t="s">
        <v>55</v>
      </c>
      <c r="C150" s="71" t="s">
        <v>56</v>
      </c>
      <c r="D150" s="72"/>
      <c r="E150" s="72" t="s">
        <v>13</v>
      </c>
      <c r="F150" s="73">
        <f>F146*6</f>
        <v>240</v>
      </c>
      <c r="G150" s="26"/>
      <c r="H150" s="27">
        <f t="shared" si="2"/>
        <v>0</v>
      </c>
      <c r="I150" s="27"/>
      <c r="J150" s="53"/>
    </row>
    <row r="151" spans="1:10" s="67" customFormat="1">
      <c r="A151" s="82">
        <v>15</v>
      </c>
      <c r="B151" s="71" t="s">
        <v>57</v>
      </c>
      <c r="C151" s="71" t="s">
        <v>58</v>
      </c>
      <c r="D151" s="72"/>
      <c r="E151" s="72" t="s">
        <v>14</v>
      </c>
      <c r="F151" s="73">
        <f>F146*20</f>
        <v>800</v>
      </c>
      <c r="G151" s="26"/>
      <c r="H151" s="27">
        <f t="shared" si="2"/>
        <v>0</v>
      </c>
      <c r="I151" s="27"/>
      <c r="J151" s="53"/>
    </row>
    <row r="152" spans="1:10" s="67" customFormat="1">
      <c r="A152" s="82">
        <v>16</v>
      </c>
      <c r="B152" s="71" t="s">
        <v>59</v>
      </c>
      <c r="C152" s="71" t="s">
        <v>60</v>
      </c>
      <c r="D152" s="72"/>
      <c r="E152" s="72" t="s">
        <v>14</v>
      </c>
      <c r="F152" s="73">
        <f>F146*25</f>
        <v>1000</v>
      </c>
      <c r="G152" s="26"/>
      <c r="H152" s="27">
        <f t="shared" si="2"/>
        <v>0</v>
      </c>
      <c r="I152" s="27"/>
      <c r="J152" s="53"/>
    </row>
    <row r="153" spans="1:10" s="67" customFormat="1">
      <c r="A153" s="82">
        <v>17</v>
      </c>
      <c r="B153" s="71" t="s">
        <v>61</v>
      </c>
      <c r="C153" s="71" t="s">
        <v>62</v>
      </c>
      <c r="D153" s="72"/>
      <c r="E153" s="72" t="s">
        <v>63</v>
      </c>
      <c r="F153" s="73">
        <f>F146*100</f>
        <v>4000</v>
      </c>
      <c r="G153" s="26"/>
      <c r="H153" s="27">
        <f t="shared" si="2"/>
        <v>0</v>
      </c>
      <c r="I153" s="27"/>
      <c r="J153" s="53"/>
    </row>
    <row r="154" spans="1:10" s="67" customFormat="1">
      <c r="A154" s="82">
        <v>18</v>
      </c>
      <c r="B154" s="71" t="s">
        <v>64</v>
      </c>
      <c r="C154" s="71" t="s">
        <v>65</v>
      </c>
      <c r="D154" s="72"/>
      <c r="E154" s="72" t="s">
        <v>13</v>
      </c>
      <c r="F154" s="73">
        <v>40</v>
      </c>
      <c r="G154" s="26"/>
      <c r="H154" s="27">
        <f t="shared" si="2"/>
        <v>0</v>
      </c>
      <c r="I154" s="27"/>
      <c r="J154" s="53"/>
    </row>
    <row r="155" spans="1:10" s="67" customFormat="1">
      <c r="A155" s="82">
        <v>19</v>
      </c>
      <c r="B155" s="71" t="s">
        <v>66</v>
      </c>
      <c r="C155" s="71" t="s">
        <v>67</v>
      </c>
      <c r="D155" s="72"/>
      <c r="E155" s="72" t="s">
        <v>13</v>
      </c>
      <c r="F155" s="73">
        <v>80</v>
      </c>
      <c r="G155" s="26"/>
      <c r="H155" s="27">
        <f t="shared" si="2"/>
        <v>0</v>
      </c>
      <c r="I155" s="27"/>
      <c r="J155" s="53"/>
    </row>
    <row r="156" spans="1:10" s="67" customFormat="1">
      <c r="A156" s="82">
        <v>20</v>
      </c>
      <c r="B156" s="71" t="s">
        <v>68</v>
      </c>
      <c r="C156" s="71" t="s">
        <v>69</v>
      </c>
      <c r="D156" s="72"/>
      <c r="E156" s="72" t="s">
        <v>13</v>
      </c>
      <c r="F156" s="73">
        <v>160</v>
      </c>
      <c r="G156" s="26"/>
      <c r="H156" s="27">
        <f t="shared" si="2"/>
        <v>0</v>
      </c>
      <c r="I156" s="27"/>
      <c r="J156" s="53"/>
    </row>
    <row r="157" spans="1:10" s="67" customFormat="1">
      <c r="A157" s="82">
        <v>21</v>
      </c>
      <c r="B157" s="71" t="s">
        <v>70</v>
      </c>
      <c r="C157" s="71" t="s">
        <v>71</v>
      </c>
      <c r="D157" s="72"/>
      <c r="E157" s="72" t="s">
        <v>13</v>
      </c>
      <c r="F157" s="73">
        <v>80</v>
      </c>
      <c r="G157" s="26"/>
      <c r="H157" s="27">
        <f t="shared" si="2"/>
        <v>0</v>
      </c>
      <c r="I157" s="27"/>
      <c r="J157" s="53"/>
    </row>
    <row r="158" spans="1:10" s="67" customFormat="1">
      <c r="A158" s="82">
        <v>22</v>
      </c>
      <c r="B158" s="71" t="s">
        <v>72</v>
      </c>
      <c r="C158" s="71" t="s">
        <v>73</v>
      </c>
      <c r="D158" s="72"/>
      <c r="E158" s="72" t="s">
        <v>13</v>
      </c>
      <c r="F158" s="73">
        <v>80</v>
      </c>
      <c r="G158" s="26"/>
      <c r="H158" s="27">
        <f t="shared" si="2"/>
        <v>0</v>
      </c>
      <c r="I158" s="27"/>
      <c r="J158" s="53"/>
    </row>
    <row r="159" spans="1:10" s="67" customFormat="1">
      <c r="A159" s="82">
        <v>23</v>
      </c>
      <c r="B159" s="71" t="s">
        <v>74</v>
      </c>
      <c r="C159" s="71" t="s">
        <v>75</v>
      </c>
      <c r="D159" s="72"/>
      <c r="E159" s="72" t="s">
        <v>13</v>
      </c>
      <c r="F159" s="73">
        <f>F146*20</f>
        <v>800</v>
      </c>
      <c r="G159" s="26"/>
      <c r="H159" s="27">
        <f t="shared" si="2"/>
        <v>0</v>
      </c>
      <c r="I159" s="27"/>
      <c r="J159" s="53"/>
    </row>
    <row r="160" spans="1:10" s="67" customFormat="1">
      <c r="A160" s="82">
        <v>24</v>
      </c>
      <c r="B160" s="71" t="s">
        <v>76</v>
      </c>
      <c r="C160" s="71" t="s">
        <v>77</v>
      </c>
      <c r="D160" s="72"/>
      <c r="E160" s="72" t="s">
        <v>63</v>
      </c>
      <c r="F160" s="73">
        <f>F146*10</f>
        <v>400</v>
      </c>
      <c r="G160" s="26"/>
      <c r="H160" s="27">
        <f t="shared" si="2"/>
        <v>0</v>
      </c>
      <c r="I160" s="27"/>
      <c r="J160" s="53"/>
    </row>
    <row r="161" spans="1:10" s="67" customFormat="1">
      <c r="A161" s="82">
        <v>25</v>
      </c>
      <c r="B161" s="71" t="s">
        <v>78</v>
      </c>
      <c r="C161" s="71" t="s">
        <v>78</v>
      </c>
      <c r="D161" s="72"/>
      <c r="E161" s="72" t="s">
        <v>13</v>
      </c>
      <c r="F161" s="73">
        <f>F146</f>
        <v>40</v>
      </c>
      <c r="G161" s="26"/>
      <c r="H161" s="27">
        <f t="shared" si="2"/>
        <v>0</v>
      </c>
      <c r="I161" s="27"/>
      <c r="J161" s="53"/>
    </row>
    <row r="162" spans="1:10" s="67" customFormat="1">
      <c r="A162" s="82">
        <v>26</v>
      </c>
      <c r="B162" s="71" t="s">
        <v>79</v>
      </c>
      <c r="C162" s="71" t="s">
        <v>79</v>
      </c>
      <c r="D162" s="72"/>
      <c r="E162" s="72" t="s">
        <v>13</v>
      </c>
      <c r="F162" s="73">
        <f>F147*4</f>
        <v>320</v>
      </c>
      <c r="G162" s="26"/>
      <c r="H162" s="27">
        <f t="shared" si="2"/>
        <v>0</v>
      </c>
      <c r="I162" s="27"/>
      <c r="J162" s="53"/>
    </row>
    <row r="163" spans="1:10" s="67" customFormat="1">
      <c r="A163" s="82">
        <v>27</v>
      </c>
      <c r="B163" s="71" t="s">
        <v>80</v>
      </c>
      <c r="C163" s="71" t="s">
        <v>80</v>
      </c>
      <c r="D163" s="72"/>
      <c r="E163" s="72" t="s">
        <v>14</v>
      </c>
      <c r="F163" s="73">
        <f>F146*16</f>
        <v>640</v>
      </c>
      <c r="G163" s="26"/>
      <c r="H163" s="27">
        <f t="shared" si="2"/>
        <v>0</v>
      </c>
      <c r="I163" s="27"/>
      <c r="J163" s="53"/>
    </row>
    <row r="164" spans="1:10" s="67" customFormat="1">
      <c r="A164" s="82">
        <v>28</v>
      </c>
      <c r="B164" s="71" t="s">
        <v>81</v>
      </c>
      <c r="C164" s="71" t="s">
        <v>81</v>
      </c>
      <c r="D164" s="72"/>
      <c r="E164" s="72" t="s">
        <v>13</v>
      </c>
      <c r="F164" s="73">
        <f>F146*2</f>
        <v>80</v>
      </c>
      <c r="G164" s="26"/>
      <c r="H164" s="27">
        <f t="shared" si="2"/>
        <v>0</v>
      </c>
      <c r="I164" s="27"/>
      <c r="J164" s="53"/>
    </row>
    <row r="165" spans="1:10" s="67" customFormat="1">
      <c r="A165" s="82">
        <v>29</v>
      </c>
      <c r="B165" s="71" t="s">
        <v>82</v>
      </c>
      <c r="C165" s="71" t="s">
        <v>82</v>
      </c>
      <c r="D165" s="72"/>
      <c r="E165" s="72" t="s">
        <v>13</v>
      </c>
      <c r="F165" s="73">
        <f>F146*2</f>
        <v>80</v>
      </c>
      <c r="G165" s="26"/>
      <c r="H165" s="27">
        <f t="shared" si="2"/>
        <v>0</v>
      </c>
      <c r="I165" s="27"/>
      <c r="J165" s="53"/>
    </row>
    <row r="166" spans="1:10" s="67" customFormat="1">
      <c r="A166" s="82">
        <v>30</v>
      </c>
      <c r="B166" s="71" t="s">
        <v>83</v>
      </c>
      <c r="C166" s="71" t="s">
        <v>83</v>
      </c>
      <c r="D166" s="72"/>
      <c r="E166" s="72" t="s">
        <v>13</v>
      </c>
      <c r="F166" s="73">
        <f>F146</f>
        <v>40</v>
      </c>
      <c r="G166" s="26"/>
      <c r="H166" s="27">
        <f t="shared" si="2"/>
        <v>0</v>
      </c>
      <c r="I166" s="27"/>
      <c r="J166" s="53"/>
    </row>
    <row r="167" spans="1:10" s="67" customFormat="1">
      <c r="A167" s="82">
        <v>31</v>
      </c>
      <c r="B167" s="71" t="s">
        <v>84</v>
      </c>
      <c r="C167" s="71" t="s">
        <v>84</v>
      </c>
      <c r="D167" s="72"/>
      <c r="E167" s="72" t="s">
        <v>14</v>
      </c>
      <c r="F167" s="73">
        <f>F146*12</f>
        <v>480</v>
      </c>
      <c r="G167" s="26"/>
      <c r="H167" s="27">
        <f t="shared" si="2"/>
        <v>0</v>
      </c>
      <c r="I167" s="27"/>
      <c r="J167" s="53"/>
    </row>
    <row r="168" spans="1:10" s="67" customFormat="1">
      <c r="A168" s="82">
        <v>32</v>
      </c>
      <c r="B168" s="71" t="s">
        <v>85</v>
      </c>
      <c r="C168" s="71" t="s">
        <v>85</v>
      </c>
      <c r="D168" s="72"/>
      <c r="E168" s="72" t="s">
        <v>13</v>
      </c>
      <c r="F168" s="73">
        <f>F146*4</f>
        <v>160</v>
      </c>
      <c r="G168" s="26"/>
      <c r="H168" s="27">
        <f t="shared" si="2"/>
        <v>0</v>
      </c>
      <c r="I168" s="27"/>
      <c r="J168" s="53"/>
    </row>
    <row r="169" spans="1:10" s="67" customFormat="1">
      <c r="A169" s="82">
        <v>33</v>
      </c>
      <c r="B169" s="71" t="s">
        <v>86</v>
      </c>
      <c r="C169" s="71" t="s">
        <v>86</v>
      </c>
      <c r="D169" s="72"/>
      <c r="E169" s="72" t="s">
        <v>13</v>
      </c>
      <c r="F169" s="73">
        <f>F146</f>
        <v>40</v>
      </c>
      <c r="G169" s="26"/>
      <c r="H169" s="27">
        <f t="shared" si="2"/>
        <v>0</v>
      </c>
      <c r="I169" s="27"/>
      <c r="J169" s="53"/>
    </row>
    <row r="170" spans="1:10" s="67" customFormat="1">
      <c r="A170" s="82">
        <v>34</v>
      </c>
      <c r="B170" s="71" t="s">
        <v>87</v>
      </c>
      <c r="C170" s="71" t="s">
        <v>87</v>
      </c>
      <c r="D170" s="72"/>
      <c r="E170" s="72" t="s">
        <v>13</v>
      </c>
      <c r="F170" s="73">
        <f>F146</f>
        <v>40</v>
      </c>
      <c r="G170" s="26"/>
      <c r="H170" s="27">
        <f t="shared" si="2"/>
        <v>0</v>
      </c>
      <c r="I170" s="27"/>
      <c r="J170" s="53"/>
    </row>
    <row r="171" spans="1:10" s="67" customFormat="1">
      <c r="A171" s="82">
        <v>35</v>
      </c>
      <c r="B171" s="71" t="s">
        <v>88</v>
      </c>
      <c r="C171" s="71" t="s">
        <v>88</v>
      </c>
      <c r="D171" s="72"/>
      <c r="E171" s="72" t="s">
        <v>13</v>
      </c>
      <c r="F171" s="73">
        <f>F146*3</f>
        <v>120</v>
      </c>
      <c r="G171" s="26"/>
      <c r="H171" s="27">
        <f t="shared" si="2"/>
        <v>0</v>
      </c>
      <c r="I171" s="27"/>
      <c r="J171" s="53"/>
    </row>
    <row r="172" spans="1:10" s="67" customFormat="1">
      <c r="A172" s="82">
        <v>36</v>
      </c>
      <c r="B172" s="71" t="s">
        <v>89</v>
      </c>
      <c r="C172" s="71" t="s">
        <v>89</v>
      </c>
      <c r="D172" s="72"/>
      <c r="E172" s="72" t="s">
        <v>13</v>
      </c>
      <c r="F172" s="73">
        <f>F146*5</f>
        <v>200</v>
      </c>
      <c r="G172" s="26"/>
      <c r="H172" s="27">
        <f t="shared" si="2"/>
        <v>0</v>
      </c>
      <c r="I172" s="27"/>
      <c r="J172" s="53"/>
    </row>
    <row r="173" spans="1:10" s="67" customFormat="1">
      <c r="A173" s="82">
        <v>37</v>
      </c>
      <c r="B173" s="71" t="s">
        <v>90</v>
      </c>
      <c r="C173" s="71" t="s">
        <v>90</v>
      </c>
      <c r="D173" s="72"/>
      <c r="E173" s="72" t="s">
        <v>13</v>
      </c>
      <c r="F173" s="73">
        <f>F146</f>
        <v>40</v>
      </c>
      <c r="G173" s="26"/>
      <c r="H173" s="27">
        <f t="shared" si="2"/>
        <v>0</v>
      </c>
      <c r="I173" s="27"/>
      <c r="J173" s="53"/>
    </row>
    <row r="174" spans="1:10" s="67" customFormat="1">
      <c r="A174" s="82">
        <v>38</v>
      </c>
      <c r="B174" s="71" t="s">
        <v>91</v>
      </c>
      <c r="C174" s="71" t="s">
        <v>92</v>
      </c>
      <c r="D174" s="72"/>
      <c r="E174" s="72" t="s">
        <v>14</v>
      </c>
      <c r="F174" s="73">
        <f>F149</f>
        <v>8000</v>
      </c>
      <c r="G174" s="26"/>
      <c r="H174" s="27">
        <f t="shared" si="2"/>
        <v>0</v>
      </c>
      <c r="I174" s="27"/>
      <c r="J174" s="53"/>
    </row>
    <row r="175" spans="1:10" s="67" customFormat="1">
      <c r="A175" s="82">
        <v>39</v>
      </c>
      <c r="B175" s="71" t="s">
        <v>91</v>
      </c>
      <c r="C175" s="71" t="s">
        <v>93</v>
      </c>
      <c r="D175" s="72"/>
      <c r="E175" s="72" t="s">
        <v>14</v>
      </c>
      <c r="F175" s="73">
        <f>F152</f>
        <v>1000</v>
      </c>
      <c r="G175" s="26"/>
      <c r="H175" s="27">
        <f t="shared" si="2"/>
        <v>0</v>
      </c>
      <c r="I175" s="27"/>
      <c r="J175" s="53"/>
    </row>
    <row r="176" spans="1:10" s="67" customFormat="1">
      <c r="A176" s="82">
        <v>40</v>
      </c>
      <c r="B176" s="71" t="s">
        <v>91</v>
      </c>
      <c r="C176" s="71" t="s">
        <v>94</v>
      </c>
      <c r="D176" s="72"/>
      <c r="E176" s="72" t="s">
        <v>14</v>
      </c>
      <c r="F176" s="73">
        <f>F151</f>
        <v>800</v>
      </c>
      <c r="G176" s="26"/>
      <c r="H176" s="27">
        <f t="shared" si="2"/>
        <v>0</v>
      </c>
      <c r="I176" s="27"/>
      <c r="J176" s="53"/>
    </row>
    <row r="177" spans="1:10" s="67" customFormat="1">
      <c r="A177" s="83">
        <v>41</v>
      </c>
      <c r="B177" s="74" t="s">
        <v>95</v>
      </c>
      <c r="C177" s="74" t="s">
        <v>96</v>
      </c>
      <c r="D177" s="75"/>
      <c r="E177" s="75" t="s">
        <v>97</v>
      </c>
      <c r="F177" s="76">
        <f>F146</f>
        <v>40</v>
      </c>
      <c r="G177" s="60"/>
      <c r="H177" s="61">
        <f t="shared" si="2"/>
        <v>0</v>
      </c>
      <c r="I177" s="61"/>
      <c r="J177" s="53"/>
    </row>
    <row r="178" spans="1:10" s="67" customFormat="1">
      <c r="A178" s="109" t="s">
        <v>128</v>
      </c>
      <c r="B178" s="110"/>
      <c r="C178" s="110"/>
      <c r="D178" s="110"/>
      <c r="E178" s="110"/>
      <c r="F178" s="110"/>
      <c r="G178" s="62"/>
      <c r="H178" s="63">
        <f t="shared" si="2"/>
        <v>0</v>
      </c>
      <c r="I178" s="64"/>
      <c r="J178" s="53"/>
    </row>
    <row r="179" spans="1:10" s="67" customFormat="1">
      <c r="A179" s="82">
        <v>42</v>
      </c>
      <c r="B179" s="68" t="s">
        <v>41</v>
      </c>
      <c r="C179" s="68" t="s">
        <v>98</v>
      </c>
      <c r="D179" s="69"/>
      <c r="E179" s="69" t="s">
        <v>13</v>
      </c>
      <c r="F179" s="70">
        <v>40</v>
      </c>
      <c r="G179" s="55"/>
      <c r="H179" s="56">
        <f t="shared" si="2"/>
        <v>0</v>
      </c>
      <c r="I179" s="56"/>
      <c r="J179" s="53"/>
    </row>
    <row r="180" spans="1:10" s="67" customFormat="1">
      <c r="A180" s="83">
        <v>43</v>
      </c>
      <c r="B180" s="71" t="s">
        <v>43</v>
      </c>
      <c r="C180" s="71" t="s">
        <v>99</v>
      </c>
      <c r="D180" s="72"/>
      <c r="E180" s="72" t="s">
        <v>13</v>
      </c>
      <c r="F180" s="73">
        <v>40</v>
      </c>
      <c r="G180" s="26"/>
      <c r="H180" s="27">
        <f t="shared" si="2"/>
        <v>0</v>
      </c>
      <c r="I180" s="27"/>
      <c r="J180" s="53"/>
    </row>
    <row r="181" spans="1:10" s="67" customFormat="1">
      <c r="A181" s="83">
        <v>44</v>
      </c>
      <c r="B181" s="71" t="s">
        <v>45</v>
      </c>
      <c r="C181" s="71" t="s">
        <v>100</v>
      </c>
      <c r="D181" s="72"/>
      <c r="E181" s="72" t="s">
        <v>13</v>
      </c>
      <c r="F181" s="73">
        <f>F179*26</f>
        <v>1040</v>
      </c>
      <c r="G181" s="26"/>
      <c r="H181" s="27">
        <f t="shared" si="2"/>
        <v>0</v>
      </c>
      <c r="I181" s="27"/>
      <c r="J181" s="53"/>
    </row>
    <row r="182" spans="1:10" s="67" customFormat="1" ht="51">
      <c r="A182" s="82">
        <v>45</v>
      </c>
      <c r="B182" s="71" t="s">
        <v>47</v>
      </c>
      <c r="C182" s="71" t="s">
        <v>48</v>
      </c>
      <c r="D182" s="72"/>
      <c r="E182" s="72" t="s">
        <v>13</v>
      </c>
      <c r="F182" s="73">
        <v>40</v>
      </c>
      <c r="G182" s="26"/>
      <c r="H182" s="27">
        <f t="shared" si="2"/>
        <v>0</v>
      </c>
      <c r="I182" s="27"/>
      <c r="J182" s="53"/>
    </row>
    <row r="183" spans="1:10" s="67" customFormat="1">
      <c r="A183" s="83">
        <v>46</v>
      </c>
      <c r="B183" s="71" t="s">
        <v>49</v>
      </c>
      <c r="C183" s="71" t="s">
        <v>50</v>
      </c>
      <c r="D183" s="72"/>
      <c r="E183" s="72" t="s">
        <v>13</v>
      </c>
      <c r="F183" s="73">
        <v>80</v>
      </c>
      <c r="G183" s="26"/>
      <c r="H183" s="27">
        <f t="shared" si="2"/>
        <v>0</v>
      </c>
      <c r="I183" s="27"/>
      <c r="J183" s="53"/>
    </row>
    <row r="184" spans="1:10" s="67" customFormat="1">
      <c r="A184" s="83">
        <v>47</v>
      </c>
      <c r="B184" s="71" t="s">
        <v>51</v>
      </c>
      <c r="C184" s="71" t="s">
        <v>52</v>
      </c>
      <c r="D184" s="72"/>
      <c r="E184" s="72" t="s">
        <v>13</v>
      </c>
      <c r="F184" s="73">
        <v>40</v>
      </c>
      <c r="G184" s="26"/>
      <c r="H184" s="27">
        <f t="shared" si="2"/>
        <v>0</v>
      </c>
      <c r="I184" s="27"/>
      <c r="J184" s="53"/>
    </row>
    <row r="185" spans="1:10" s="67" customFormat="1">
      <c r="A185" s="82">
        <v>48</v>
      </c>
      <c r="B185" s="71" t="s">
        <v>53</v>
      </c>
      <c r="C185" s="71" t="s">
        <v>54</v>
      </c>
      <c r="D185" s="72"/>
      <c r="E185" s="72" t="s">
        <v>14</v>
      </c>
      <c r="F185" s="73">
        <f>F182*200</f>
        <v>8000</v>
      </c>
      <c r="G185" s="26"/>
      <c r="H185" s="27">
        <f t="shared" si="2"/>
        <v>0</v>
      </c>
      <c r="I185" s="27"/>
      <c r="J185" s="53"/>
    </row>
    <row r="186" spans="1:10" s="67" customFormat="1">
      <c r="A186" s="83">
        <v>49</v>
      </c>
      <c r="B186" s="71" t="s">
        <v>55</v>
      </c>
      <c r="C186" s="71" t="s">
        <v>56</v>
      </c>
      <c r="D186" s="72"/>
      <c r="E186" s="72" t="s">
        <v>13</v>
      </c>
      <c r="F186" s="73">
        <f>F182*6</f>
        <v>240</v>
      </c>
      <c r="G186" s="26"/>
      <c r="H186" s="27">
        <f t="shared" si="2"/>
        <v>0</v>
      </c>
      <c r="I186" s="27"/>
      <c r="J186" s="53"/>
    </row>
    <row r="187" spans="1:10" s="67" customFormat="1">
      <c r="A187" s="83">
        <v>50</v>
      </c>
      <c r="B187" s="71" t="s">
        <v>57</v>
      </c>
      <c r="C187" s="71" t="s">
        <v>58</v>
      </c>
      <c r="D187" s="72"/>
      <c r="E187" s="72" t="s">
        <v>14</v>
      </c>
      <c r="F187" s="73">
        <f>F182*20</f>
        <v>800</v>
      </c>
      <c r="G187" s="26"/>
      <c r="H187" s="27">
        <f t="shared" si="2"/>
        <v>0</v>
      </c>
      <c r="I187" s="27"/>
      <c r="J187" s="53"/>
    </row>
    <row r="188" spans="1:10" s="67" customFormat="1">
      <c r="A188" s="82">
        <v>51</v>
      </c>
      <c r="B188" s="71" t="s">
        <v>59</v>
      </c>
      <c r="C188" s="71" t="s">
        <v>60</v>
      </c>
      <c r="D188" s="72"/>
      <c r="E188" s="72" t="s">
        <v>14</v>
      </c>
      <c r="F188" s="73">
        <f>F182*25</f>
        <v>1000</v>
      </c>
      <c r="G188" s="26"/>
      <c r="H188" s="27">
        <f t="shared" si="2"/>
        <v>0</v>
      </c>
      <c r="I188" s="27"/>
      <c r="J188" s="53"/>
    </row>
    <row r="189" spans="1:10" s="67" customFormat="1">
      <c r="A189" s="83">
        <v>52</v>
      </c>
      <c r="B189" s="71" t="s">
        <v>61</v>
      </c>
      <c r="C189" s="71" t="s">
        <v>62</v>
      </c>
      <c r="D189" s="72"/>
      <c r="E189" s="72" t="s">
        <v>63</v>
      </c>
      <c r="F189" s="73">
        <f>F182*100</f>
        <v>4000</v>
      </c>
      <c r="G189" s="26"/>
      <c r="H189" s="27">
        <f t="shared" si="2"/>
        <v>0</v>
      </c>
      <c r="I189" s="27"/>
      <c r="J189" s="53"/>
    </row>
    <row r="190" spans="1:10" s="67" customFormat="1">
      <c r="A190" s="83">
        <v>53</v>
      </c>
      <c r="B190" s="71" t="s">
        <v>64</v>
      </c>
      <c r="C190" s="71" t="s">
        <v>65</v>
      </c>
      <c r="D190" s="72"/>
      <c r="E190" s="72" t="s">
        <v>13</v>
      </c>
      <c r="F190" s="73">
        <v>40</v>
      </c>
      <c r="G190" s="26"/>
      <c r="H190" s="27">
        <f t="shared" si="2"/>
        <v>0</v>
      </c>
      <c r="I190" s="27"/>
      <c r="J190" s="53"/>
    </row>
    <row r="191" spans="1:10" s="67" customFormat="1">
      <c r="A191" s="82">
        <v>54</v>
      </c>
      <c r="B191" s="71" t="s">
        <v>66</v>
      </c>
      <c r="C191" s="71" t="s">
        <v>67</v>
      </c>
      <c r="D191" s="72"/>
      <c r="E191" s="72" t="s">
        <v>13</v>
      </c>
      <c r="F191" s="73">
        <v>80</v>
      </c>
      <c r="G191" s="26"/>
      <c r="H191" s="27">
        <f t="shared" si="2"/>
        <v>0</v>
      </c>
      <c r="I191" s="27"/>
      <c r="J191" s="53"/>
    </row>
    <row r="192" spans="1:10" s="67" customFormat="1">
      <c r="A192" s="83">
        <v>55</v>
      </c>
      <c r="B192" s="71" t="s">
        <v>68</v>
      </c>
      <c r="C192" s="71" t="s">
        <v>69</v>
      </c>
      <c r="D192" s="72"/>
      <c r="E192" s="72" t="s">
        <v>13</v>
      </c>
      <c r="F192" s="73">
        <v>160</v>
      </c>
      <c r="G192" s="26"/>
      <c r="H192" s="27">
        <f t="shared" si="2"/>
        <v>0</v>
      </c>
      <c r="I192" s="27"/>
      <c r="J192" s="53"/>
    </row>
    <row r="193" spans="1:10" s="67" customFormat="1">
      <c r="A193" s="83">
        <v>56</v>
      </c>
      <c r="B193" s="71" t="s">
        <v>70</v>
      </c>
      <c r="C193" s="71" t="s">
        <v>71</v>
      </c>
      <c r="D193" s="72"/>
      <c r="E193" s="72" t="s">
        <v>13</v>
      </c>
      <c r="F193" s="73">
        <v>80</v>
      </c>
      <c r="G193" s="26"/>
      <c r="H193" s="27">
        <f t="shared" si="2"/>
        <v>0</v>
      </c>
      <c r="I193" s="27"/>
      <c r="J193" s="53"/>
    </row>
    <row r="194" spans="1:10" s="67" customFormat="1">
      <c r="A194" s="82">
        <v>57</v>
      </c>
      <c r="B194" s="71" t="s">
        <v>72</v>
      </c>
      <c r="C194" s="71" t="s">
        <v>73</v>
      </c>
      <c r="D194" s="72"/>
      <c r="E194" s="72" t="s">
        <v>13</v>
      </c>
      <c r="F194" s="73">
        <v>80</v>
      </c>
      <c r="G194" s="26"/>
      <c r="H194" s="27">
        <f t="shared" si="2"/>
        <v>0</v>
      </c>
      <c r="I194" s="27"/>
      <c r="J194" s="53"/>
    </row>
    <row r="195" spans="1:10" s="67" customFormat="1">
      <c r="A195" s="83">
        <v>58</v>
      </c>
      <c r="B195" s="71" t="s">
        <v>74</v>
      </c>
      <c r="C195" s="71" t="s">
        <v>75</v>
      </c>
      <c r="D195" s="72"/>
      <c r="E195" s="72" t="s">
        <v>13</v>
      </c>
      <c r="F195" s="73">
        <f>F182*20</f>
        <v>800</v>
      </c>
      <c r="G195" s="26"/>
      <c r="H195" s="27">
        <f t="shared" si="2"/>
        <v>0</v>
      </c>
      <c r="I195" s="27"/>
      <c r="J195" s="53"/>
    </row>
    <row r="196" spans="1:10" s="67" customFormat="1">
      <c r="A196" s="83">
        <v>59</v>
      </c>
      <c r="B196" s="71" t="s">
        <v>76</v>
      </c>
      <c r="C196" s="71" t="s">
        <v>77</v>
      </c>
      <c r="D196" s="72"/>
      <c r="E196" s="72" t="s">
        <v>63</v>
      </c>
      <c r="F196" s="73">
        <f>F182*10</f>
        <v>400</v>
      </c>
      <c r="G196" s="26"/>
      <c r="H196" s="27">
        <f t="shared" si="2"/>
        <v>0</v>
      </c>
      <c r="I196" s="27"/>
      <c r="J196" s="53"/>
    </row>
    <row r="197" spans="1:10" s="67" customFormat="1">
      <c r="A197" s="82">
        <v>60</v>
      </c>
      <c r="B197" s="71" t="s">
        <v>78</v>
      </c>
      <c r="C197" s="71" t="s">
        <v>78</v>
      </c>
      <c r="D197" s="72"/>
      <c r="E197" s="72" t="s">
        <v>13</v>
      </c>
      <c r="F197" s="73">
        <f>F182</f>
        <v>40</v>
      </c>
      <c r="G197" s="26"/>
      <c r="H197" s="27">
        <f t="shared" si="2"/>
        <v>0</v>
      </c>
      <c r="I197" s="27"/>
      <c r="J197" s="53"/>
    </row>
    <row r="198" spans="1:10" s="67" customFormat="1">
      <c r="A198" s="83">
        <v>61</v>
      </c>
      <c r="B198" s="71" t="s">
        <v>79</v>
      </c>
      <c r="C198" s="71" t="s">
        <v>79</v>
      </c>
      <c r="D198" s="72"/>
      <c r="E198" s="72" t="s">
        <v>13</v>
      </c>
      <c r="F198" s="73">
        <f>F183*4</f>
        <v>320</v>
      </c>
      <c r="G198" s="26"/>
      <c r="H198" s="27">
        <f t="shared" si="2"/>
        <v>0</v>
      </c>
      <c r="I198" s="27"/>
      <c r="J198" s="53"/>
    </row>
    <row r="199" spans="1:10" s="67" customFormat="1">
      <c r="A199" s="83">
        <v>62</v>
      </c>
      <c r="B199" s="71" t="s">
        <v>80</v>
      </c>
      <c r="C199" s="71" t="s">
        <v>80</v>
      </c>
      <c r="D199" s="72"/>
      <c r="E199" s="72" t="s">
        <v>14</v>
      </c>
      <c r="F199" s="73">
        <f>F182*16</f>
        <v>640</v>
      </c>
      <c r="G199" s="26"/>
      <c r="H199" s="27">
        <f t="shared" si="2"/>
        <v>0</v>
      </c>
      <c r="I199" s="27"/>
      <c r="J199" s="53"/>
    </row>
    <row r="200" spans="1:10" s="67" customFormat="1">
      <c r="A200" s="82">
        <v>63</v>
      </c>
      <c r="B200" s="71" t="s">
        <v>81</v>
      </c>
      <c r="C200" s="71" t="s">
        <v>81</v>
      </c>
      <c r="D200" s="72"/>
      <c r="E200" s="72" t="s">
        <v>13</v>
      </c>
      <c r="F200" s="73">
        <f>F182*2</f>
        <v>80</v>
      </c>
      <c r="G200" s="26"/>
      <c r="H200" s="27">
        <f t="shared" si="2"/>
        <v>0</v>
      </c>
      <c r="I200" s="27"/>
      <c r="J200" s="53"/>
    </row>
    <row r="201" spans="1:10" s="67" customFormat="1">
      <c r="A201" s="83">
        <v>64</v>
      </c>
      <c r="B201" s="71" t="s">
        <v>82</v>
      </c>
      <c r="C201" s="71" t="s">
        <v>82</v>
      </c>
      <c r="D201" s="72"/>
      <c r="E201" s="72" t="s">
        <v>13</v>
      </c>
      <c r="F201" s="73">
        <f>F182*2</f>
        <v>80</v>
      </c>
      <c r="G201" s="26"/>
      <c r="H201" s="27">
        <f t="shared" si="2"/>
        <v>0</v>
      </c>
      <c r="I201" s="27"/>
      <c r="J201" s="53"/>
    </row>
    <row r="202" spans="1:10" s="67" customFormat="1">
      <c r="A202" s="83">
        <v>65</v>
      </c>
      <c r="B202" s="71" t="s">
        <v>83</v>
      </c>
      <c r="C202" s="71" t="s">
        <v>83</v>
      </c>
      <c r="D202" s="72"/>
      <c r="E202" s="72" t="s">
        <v>13</v>
      </c>
      <c r="F202" s="73">
        <f>F182</f>
        <v>40</v>
      </c>
      <c r="G202" s="26"/>
      <c r="H202" s="27">
        <f t="shared" si="2"/>
        <v>0</v>
      </c>
      <c r="I202" s="27"/>
      <c r="J202" s="53"/>
    </row>
    <row r="203" spans="1:10" s="67" customFormat="1">
      <c r="A203" s="82">
        <v>66</v>
      </c>
      <c r="B203" s="71" t="s">
        <v>84</v>
      </c>
      <c r="C203" s="71" t="s">
        <v>84</v>
      </c>
      <c r="D203" s="72"/>
      <c r="E203" s="72" t="s">
        <v>14</v>
      </c>
      <c r="F203" s="73">
        <f>F182*12</f>
        <v>480</v>
      </c>
      <c r="G203" s="26"/>
      <c r="H203" s="27">
        <f t="shared" si="2"/>
        <v>0</v>
      </c>
      <c r="I203" s="27"/>
      <c r="J203" s="53"/>
    </row>
    <row r="204" spans="1:10" s="67" customFormat="1">
      <c r="A204" s="83">
        <v>67</v>
      </c>
      <c r="B204" s="71" t="s">
        <v>85</v>
      </c>
      <c r="C204" s="71" t="s">
        <v>85</v>
      </c>
      <c r="D204" s="72"/>
      <c r="E204" s="72" t="s">
        <v>13</v>
      </c>
      <c r="F204" s="73">
        <f>F182*4</f>
        <v>160</v>
      </c>
      <c r="G204" s="26"/>
      <c r="H204" s="27">
        <f t="shared" si="2"/>
        <v>0</v>
      </c>
      <c r="I204" s="27"/>
      <c r="J204" s="53"/>
    </row>
    <row r="205" spans="1:10" s="67" customFormat="1">
      <c r="A205" s="83">
        <v>68</v>
      </c>
      <c r="B205" s="71" t="s">
        <v>86</v>
      </c>
      <c r="C205" s="71" t="s">
        <v>86</v>
      </c>
      <c r="D205" s="72"/>
      <c r="E205" s="72" t="s">
        <v>13</v>
      </c>
      <c r="F205" s="73">
        <f>F182</f>
        <v>40</v>
      </c>
      <c r="G205" s="26"/>
      <c r="H205" s="27">
        <f t="shared" si="2"/>
        <v>0</v>
      </c>
      <c r="I205" s="27"/>
      <c r="J205" s="53"/>
    </row>
    <row r="206" spans="1:10" s="67" customFormat="1">
      <c r="A206" s="82">
        <v>69</v>
      </c>
      <c r="B206" s="71" t="s">
        <v>87</v>
      </c>
      <c r="C206" s="71" t="s">
        <v>87</v>
      </c>
      <c r="D206" s="72"/>
      <c r="E206" s="72" t="s">
        <v>13</v>
      </c>
      <c r="F206" s="73">
        <f>F182</f>
        <v>40</v>
      </c>
      <c r="G206" s="26"/>
      <c r="H206" s="27">
        <f t="shared" si="2"/>
        <v>0</v>
      </c>
      <c r="I206" s="27"/>
      <c r="J206" s="53"/>
    </row>
    <row r="207" spans="1:10" s="67" customFormat="1">
      <c r="A207" s="83">
        <v>70</v>
      </c>
      <c r="B207" s="71" t="s">
        <v>88</v>
      </c>
      <c r="C207" s="71" t="s">
        <v>88</v>
      </c>
      <c r="D207" s="72"/>
      <c r="E207" s="72" t="s">
        <v>13</v>
      </c>
      <c r="F207" s="73">
        <f>F182*3</f>
        <v>120</v>
      </c>
      <c r="G207" s="26"/>
      <c r="H207" s="27">
        <f t="shared" si="2"/>
        <v>0</v>
      </c>
      <c r="I207" s="27"/>
      <c r="J207" s="53"/>
    </row>
    <row r="208" spans="1:10" s="67" customFormat="1">
      <c r="A208" s="83">
        <v>71</v>
      </c>
      <c r="B208" s="71" t="s">
        <v>89</v>
      </c>
      <c r="C208" s="71" t="s">
        <v>89</v>
      </c>
      <c r="D208" s="72"/>
      <c r="E208" s="72" t="s">
        <v>13</v>
      </c>
      <c r="F208" s="73">
        <f>F182*5</f>
        <v>200</v>
      </c>
      <c r="G208" s="26"/>
      <c r="H208" s="27">
        <f t="shared" si="2"/>
        <v>0</v>
      </c>
      <c r="I208" s="27"/>
      <c r="J208" s="53"/>
    </row>
    <row r="209" spans="1:10" s="67" customFormat="1">
      <c r="A209" s="82">
        <v>72</v>
      </c>
      <c r="B209" s="71" t="s">
        <v>90</v>
      </c>
      <c r="C209" s="71" t="s">
        <v>90</v>
      </c>
      <c r="D209" s="72"/>
      <c r="E209" s="72" t="s">
        <v>13</v>
      </c>
      <c r="F209" s="73">
        <f>F182</f>
        <v>40</v>
      </c>
      <c r="G209" s="26"/>
      <c r="H209" s="27">
        <f t="shared" si="2"/>
        <v>0</v>
      </c>
      <c r="I209" s="27"/>
      <c r="J209" s="53"/>
    </row>
    <row r="210" spans="1:10" s="67" customFormat="1">
      <c r="A210" s="83">
        <v>73</v>
      </c>
      <c r="B210" s="71" t="s">
        <v>91</v>
      </c>
      <c r="C210" s="71" t="s">
        <v>92</v>
      </c>
      <c r="D210" s="72"/>
      <c r="E210" s="72" t="s">
        <v>14</v>
      </c>
      <c r="F210" s="73">
        <f>F185</f>
        <v>8000</v>
      </c>
      <c r="G210" s="26"/>
      <c r="H210" s="27">
        <f t="shared" si="2"/>
        <v>0</v>
      </c>
      <c r="I210" s="27"/>
      <c r="J210" s="53"/>
    </row>
    <row r="211" spans="1:10" s="67" customFormat="1">
      <c r="A211" s="83">
        <v>74</v>
      </c>
      <c r="B211" s="71" t="s">
        <v>91</v>
      </c>
      <c r="C211" s="71" t="s">
        <v>93</v>
      </c>
      <c r="D211" s="72"/>
      <c r="E211" s="72" t="s">
        <v>14</v>
      </c>
      <c r="F211" s="73">
        <f>F188</f>
        <v>1000</v>
      </c>
      <c r="G211" s="26"/>
      <c r="H211" s="27">
        <f t="shared" si="2"/>
        <v>0</v>
      </c>
      <c r="I211" s="27"/>
      <c r="J211" s="53"/>
    </row>
    <row r="212" spans="1:10" s="67" customFormat="1">
      <c r="A212" s="82">
        <v>75</v>
      </c>
      <c r="B212" s="71" t="s">
        <v>91</v>
      </c>
      <c r="C212" s="71" t="s">
        <v>101</v>
      </c>
      <c r="D212" s="72"/>
      <c r="E212" s="72" t="s">
        <v>14</v>
      </c>
      <c r="F212" s="73">
        <f>F187</f>
        <v>800</v>
      </c>
      <c r="G212" s="26"/>
      <c r="H212" s="27">
        <f t="shared" si="2"/>
        <v>0</v>
      </c>
      <c r="I212" s="27"/>
      <c r="J212" s="53"/>
    </row>
    <row r="213" spans="1:10" s="67" customFormat="1">
      <c r="A213" s="83">
        <v>76</v>
      </c>
      <c r="B213" s="74" t="s">
        <v>95</v>
      </c>
      <c r="C213" s="74" t="s">
        <v>96</v>
      </c>
      <c r="D213" s="75"/>
      <c r="E213" s="75" t="s">
        <v>97</v>
      </c>
      <c r="F213" s="76">
        <f>F182</f>
        <v>40</v>
      </c>
      <c r="G213" s="60"/>
      <c r="H213" s="61">
        <f t="shared" si="2"/>
        <v>0</v>
      </c>
      <c r="I213" s="61"/>
      <c r="J213" s="53"/>
    </row>
    <row r="214" spans="1:10" s="67" customFormat="1">
      <c r="A214" s="109" t="s">
        <v>127</v>
      </c>
      <c r="B214" s="110"/>
      <c r="C214" s="110"/>
      <c r="D214" s="110"/>
      <c r="E214" s="110"/>
      <c r="F214" s="110"/>
      <c r="G214" s="62"/>
      <c r="H214" s="63"/>
      <c r="I214" s="64"/>
      <c r="J214" s="53"/>
    </row>
    <row r="215" spans="1:10" s="67" customFormat="1">
      <c r="A215" s="82">
        <v>77</v>
      </c>
      <c r="B215" s="68" t="s">
        <v>102</v>
      </c>
      <c r="C215" s="68" t="s">
        <v>103</v>
      </c>
      <c r="D215" s="69"/>
      <c r="E215" s="69" t="s">
        <v>13</v>
      </c>
      <c r="F215" s="70">
        <v>21</v>
      </c>
      <c r="G215" s="55"/>
      <c r="H215" s="56">
        <f t="shared" si="2"/>
        <v>0</v>
      </c>
      <c r="I215" s="56"/>
      <c r="J215" s="53"/>
    </row>
    <row r="216" spans="1:10" s="67" customFormat="1">
      <c r="A216" s="83">
        <v>78</v>
      </c>
      <c r="B216" s="71" t="s">
        <v>104</v>
      </c>
      <c r="C216" s="71" t="s">
        <v>105</v>
      </c>
      <c r="D216" s="72"/>
      <c r="E216" s="72" t="s">
        <v>13</v>
      </c>
      <c r="F216" s="73">
        <v>21</v>
      </c>
      <c r="G216" s="26"/>
      <c r="H216" s="27">
        <f t="shared" si="2"/>
        <v>0</v>
      </c>
      <c r="I216" s="27"/>
      <c r="J216" s="53"/>
    </row>
    <row r="217" spans="1:10" s="67" customFormat="1">
      <c r="A217" s="83">
        <v>79</v>
      </c>
      <c r="B217" s="71" t="s">
        <v>45</v>
      </c>
      <c r="C217" s="71" t="s">
        <v>106</v>
      </c>
      <c r="D217" s="72"/>
      <c r="E217" s="72" t="s">
        <v>13</v>
      </c>
      <c r="F217" s="73">
        <f>F216*26</f>
        <v>546</v>
      </c>
      <c r="G217" s="26"/>
      <c r="H217" s="27">
        <f t="shared" si="2"/>
        <v>0</v>
      </c>
      <c r="I217" s="27"/>
      <c r="J217" s="53"/>
    </row>
    <row r="218" spans="1:10" s="67" customFormat="1" ht="51">
      <c r="A218" s="82">
        <v>80</v>
      </c>
      <c r="B218" s="71" t="s">
        <v>47</v>
      </c>
      <c r="C218" s="71" t="s">
        <v>48</v>
      </c>
      <c r="D218" s="72"/>
      <c r="E218" s="72" t="s">
        <v>13</v>
      </c>
      <c r="F218" s="73">
        <f>F215</f>
        <v>21</v>
      </c>
      <c r="G218" s="26"/>
      <c r="H218" s="27">
        <f t="shared" si="2"/>
        <v>0</v>
      </c>
      <c r="I218" s="27"/>
      <c r="J218" s="53"/>
    </row>
    <row r="219" spans="1:10" s="67" customFormat="1">
      <c r="A219" s="83">
        <v>81</v>
      </c>
      <c r="B219" s="71" t="s">
        <v>49</v>
      </c>
      <c r="C219" s="71" t="s">
        <v>50</v>
      </c>
      <c r="D219" s="72"/>
      <c r="E219" s="72" t="s">
        <v>13</v>
      </c>
      <c r="F219" s="73">
        <f>F218*2</f>
        <v>42</v>
      </c>
      <c r="G219" s="26"/>
      <c r="H219" s="27">
        <f t="shared" si="2"/>
        <v>0</v>
      </c>
      <c r="I219" s="27"/>
      <c r="J219" s="53"/>
    </row>
    <row r="220" spans="1:10" s="67" customFormat="1">
      <c r="A220" s="83">
        <v>82</v>
      </c>
      <c r="B220" s="71" t="s">
        <v>51</v>
      </c>
      <c r="C220" s="71" t="s">
        <v>52</v>
      </c>
      <c r="D220" s="72"/>
      <c r="E220" s="72" t="s">
        <v>13</v>
      </c>
      <c r="F220" s="73">
        <v>21</v>
      </c>
      <c r="G220" s="26"/>
      <c r="H220" s="27">
        <f t="shared" si="2"/>
        <v>0</v>
      </c>
      <c r="I220" s="27"/>
      <c r="J220" s="53"/>
    </row>
    <row r="221" spans="1:10" s="67" customFormat="1">
      <c r="A221" s="82">
        <v>83</v>
      </c>
      <c r="B221" s="71" t="s">
        <v>55</v>
      </c>
      <c r="C221" s="71" t="s">
        <v>56</v>
      </c>
      <c r="D221" s="72"/>
      <c r="E221" s="72" t="s">
        <v>13</v>
      </c>
      <c r="F221" s="73">
        <f>6*F220</f>
        <v>126</v>
      </c>
      <c r="G221" s="26"/>
      <c r="H221" s="27">
        <f t="shared" si="2"/>
        <v>0</v>
      </c>
      <c r="I221" s="27"/>
      <c r="J221" s="53"/>
    </row>
    <row r="222" spans="1:10" s="67" customFormat="1">
      <c r="A222" s="83">
        <v>84</v>
      </c>
      <c r="B222" s="71" t="s">
        <v>53</v>
      </c>
      <c r="C222" s="71" t="s">
        <v>54</v>
      </c>
      <c r="D222" s="72"/>
      <c r="E222" s="72" t="s">
        <v>14</v>
      </c>
      <c r="F222" s="73">
        <f>F218*200</f>
        <v>4200</v>
      </c>
      <c r="G222" s="26"/>
      <c r="H222" s="27">
        <f t="shared" si="2"/>
        <v>0</v>
      </c>
      <c r="I222" s="27"/>
      <c r="J222" s="53"/>
    </row>
    <row r="223" spans="1:10" s="67" customFormat="1">
      <c r="A223" s="83">
        <v>85</v>
      </c>
      <c r="B223" s="71" t="s">
        <v>57</v>
      </c>
      <c r="C223" s="71" t="s">
        <v>58</v>
      </c>
      <c r="D223" s="72"/>
      <c r="E223" s="72" t="s">
        <v>14</v>
      </c>
      <c r="F223" s="73">
        <f>F218*20</f>
        <v>420</v>
      </c>
      <c r="G223" s="26"/>
      <c r="H223" s="27">
        <f t="shared" si="2"/>
        <v>0</v>
      </c>
      <c r="I223" s="27"/>
      <c r="J223" s="53"/>
    </row>
    <row r="224" spans="1:10" s="67" customFormat="1">
      <c r="A224" s="82">
        <v>86</v>
      </c>
      <c r="B224" s="71" t="s">
        <v>59</v>
      </c>
      <c r="C224" s="71" t="s">
        <v>60</v>
      </c>
      <c r="D224" s="72"/>
      <c r="E224" s="72" t="s">
        <v>14</v>
      </c>
      <c r="F224" s="73">
        <f>F218*25</f>
        <v>525</v>
      </c>
      <c r="G224" s="26"/>
      <c r="H224" s="27">
        <f t="shared" si="2"/>
        <v>0</v>
      </c>
      <c r="I224" s="27"/>
      <c r="J224" s="53"/>
    </row>
    <row r="225" spans="1:10" s="67" customFormat="1">
      <c r="A225" s="83">
        <v>87</v>
      </c>
      <c r="B225" s="71" t="s">
        <v>61</v>
      </c>
      <c r="C225" s="71" t="s">
        <v>62</v>
      </c>
      <c r="D225" s="72"/>
      <c r="E225" s="72" t="s">
        <v>63</v>
      </c>
      <c r="F225" s="73">
        <f>F218*100</f>
        <v>2100</v>
      </c>
      <c r="G225" s="26"/>
      <c r="H225" s="27">
        <f t="shared" si="2"/>
        <v>0</v>
      </c>
      <c r="I225" s="27"/>
      <c r="J225" s="53"/>
    </row>
    <row r="226" spans="1:10" s="67" customFormat="1">
      <c r="A226" s="83">
        <v>88</v>
      </c>
      <c r="B226" s="71" t="s">
        <v>64</v>
      </c>
      <c r="C226" s="71" t="s">
        <v>65</v>
      </c>
      <c r="D226" s="72"/>
      <c r="E226" s="72" t="s">
        <v>13</v>
      </c>
      <c r="F226" s="73">
        <v>29</v>
      </c>
      <c r="G226" s="26"/>
      <c r="H226" s="27">
        <f t="shared" si="2"/>
        <v>0</v>
      </c>
      <c r="I226" s="27"/>
      <c r="J226" s="53"/>
    </row>
    <row r="227" spans="1:10" s="67" customFormat="1">
      <c r="A227" s="82">
        <v>89</v>
      </c>
      <c r="B227" s="71" t="s">
        <v>66</v>
      </c>
      <c r="C227" s="71" t="s">
        <v>67</v>
      </c>
      <c r="D227" s="72"/>
      <c r="E227" s="72" t="s">
        <v>13</v>
      </c>
      <c r="F227" s="73">
        <v>58</v>
      </c>
      <c r="G227" s="26"/>
      <c r="H227" s="27">
        <f t="shared" si="2"/>
        <v>0</v>
      </c>
      <c r="I227" s="27"/>
      <c r="J227" s="53"/>
    </row>
    <row r="228" spans="1:10" s="67" customFormat="1">
      <c r="A228" s="83">
        <v>90</v>
      </c>
      <c r="B228" s="71" t="s">
        <v>68</v>
      </c>
      <c r="C228" s="71" t="s">
        <v>69</v>
      </c>
      <c r="D228" s="72"/>
      <c r="E228" s="72" t="s">
        <v>13</v>
      </c>
      <c r="F228" s="73">
        <f>F226*4</f>
        <v>116</v>
      </c>
      <c r="G228" s="26"/>
      <c r="H228" s="27">
        <f t="shared" si="2"/>
        <v>0</v>
      </c>
      <c r="I228" s="27"/>
      <c r="J228" s="53"/>
    </row>
    <row r="229" spans="1:10" s="67" customFormat="1">
      <c r="A229" s="83">
        <v>91</v>
      </c>
      <c r="B229" s="71" t="s">
        <v>70</v>
      </c>
      <c r="C229" s="71" t="s">
        <v>71</v>
      </c>
      <c r="D229" s="72"/>
      <c r="E229" s="72" t="s">
        <v>13</v>
      </c>
      <c r="F229" s="73">
        <v>58</v>
      </c>
      <c r="G229" s="26"/>
      <c r="H229" s="27">
        <f t="shared" si="2"/>
        <v>0</v>
      </c>
      <c r="I229" s="27"/>
      <c r="J229" s="53"/>
    </row>
    <row r="230" spans="1:10" s="67" customFormat="1">
      <c r="A230" s="82">
        <v>92</v>
      </c>
      <c r="B230" s="71" t="s">
        <v>72</v>
      </c>
      <c r="C230" s="71" t="s">
        <v>73</v>
      </c>
      <c r="D230" s="72"/>
      <c r="E230" s="72" t="s">
        <v>13</v>
      </c>
      <c r="F230" s="73">
        <v>58</v>
      </c>
      <c r="G230" s="26"/>
      <c r="H230" s="27">
        <f t="shared" si="2"/>
        <v>0</v>
      </c>
      <c r="I230" s="27"/>
      <c r="J230" s="53"/>
    </row>
    <row r="231" spans="1:10" s="67" customFormat="1">
      <c r="A231" s="83">
        <v>93</v>
      </c>
      <c r="B231" s="71" t="s">
        <v>74</v>
      </c>
      <c r="C231" s="71" t="s">
        <v>75</v>
      </c>
      <c r="D231" s="72"/>
      <c r="E231" s="72" t="s">
        <v>13</v>
      </c>
      <c r="F231" s="73">
        <f>F218*20</f>
        <v>420</v>
      </c>
      <c r="G231" s="26"/>
      <c r="H231" s="27">
        <f t="shared" si="2"/>
        <v>0</v>
      </c>
      <c r="I231" s="27"/>
      <c r="J231" s="53"/>
    </row>
    <row r="232" spans="1:10" s="67" customFormat="1">
      <c r="A232" s="83">
        <v>94</v>
      </c>
      <c r="B232" s="71" t="s">
        <v>76</v>
      </c>
      <c r="C232" s="71" t="s">
        <v>77</v>
      </c>
      <c r="D232" s="72"/>
      <c r="E232" s="72" t="s">
        <v>63</v>
      </c>
      <c r="F232" s="73">
        <f>F218*10</f>
        <v>210</v>
      </c>
      <c r="G232" s="26"/>
      <c r="H232" s="27">
        <f t="shared" si="2"/>
        <v>0</v>
      </c>
      <c r="I232" s="27"/>
      <c r="J232" s="53"/>
    </row>
    <row r="233" spans="1:10" s="67" customFormat="1">
      <c r="A233" s="82">
        <v>95</v>
      </c>
      <c r="B233" s="71" t="s">
        <v>78</v>
      </c>
      <c r="C233" s="71" t="s">
        <v>78</v>
      </c>
      <c r="D233" s="72"/>
      <c r="E233" s="72" t="s">
        <v>13</v>
      </c>
      <c r="F233" s="73">
        <f>F218</f>
        <v>21</v>
      </c>
      <c r="G233" s="26"/>
      <c r="H233" s="27">
        <f t="shared" si="2"/>
        <v>0</v>
      </c>
      <c r="I233" s="27"/>
      <c r="J233" s="53"/>
    </row>
    <row r="234" spans="1:10" s="67" customFormat="1">
      <c r="A234" s="83">
        <v>96</v>
      </c>
      <c r="B234" s="71" t="s">
        <v>79</v>
      </c>
      <c r="C234" s="71" t="s">
        <v>79</v>
      </c>
      <c r="D234" s="72"/>
      <c r="E234" s="72" t="s">
        <v>13</v>
      </c>
      <c r="F234" s="73">
        <f>F219*4</f>
        <v>168</v>
      </c>
      <c r="G234" s="26"/>
      <c r="H234" s="27">
        <f t="shared" si="2"/>
        <v>0</v>
      </c>
      <c r="I234" s="27"/>
      <c r="J234" s="53"/>
    </row>
    <row r="235" spans="1:10" s="67" customFormat="1">
      <c r="A235" s="83">
        <v>97</v>
      </c>
      <c r="B235" s="71" t="s">
        <v>80</v>
      </c>
      <c r="C235" s="71" t="s">
        <v>80</v>
      </c>
      <c r="D235" s="72"/>
      <c r="E235" s="72" t="s">
        <v>14</v>
      </c>
      <c r="F235" s="73">
        <f>F218*16</f>
        <v>336</v>
      </c>
      <c r="G235" s="26"/>
      <c r="H235" s="27">
        <f t="shared" si="2"/>
        <v>0</v>
      </c>
      <c r="I235" s="27"/>
      <c r="J235" s="53"/>
    </row>
    <row r="236" spans="1:10" s="67" customFormat="1">
      <c r="A236" s="82">
        <v>98</v>
      </c>
      <c r="B236" s="71" t="s">
        <v>81</v>
      </c>
      <c r="C236" s="71" t="s">
        <v>81</v>
      </c>
      <c r="D236" s="72"/>
      <c r="E236" s="72" t="s">
        <v>13</v>
      </c>
      <c r="F236" s="73">
        <f>F218*2</f>
        <v>42</v>
      </c>
      <c r="G236" s="26"/>
      <c r="H236" s="27">
        <f t="shared" si="2"/>
        <v>0</v>
      </c>
      <c r="I236" s="27"/>
      <c r="J236" s="53"/>
    </row>
    <row r="237" spans="1:10" s="67" customFormat="1">
      <c r="A237" s="83">
        <v>99</v>
      </c>
      <c r="B237" s="71" t="s">
        <v>82</v>
      </c>
      <c r="C237" s="71" t="s">
        <v>82</v>
      </c>
      <c r="D237" s="72"/>
      <c r="E237" s="72" t="s">
        <v>13</v>
      </c>
      <c r="F237" s="73">
        <f>F218*2</f>
        <v>42</v>
      </c>
      <c r="G237" s="26"/>
      <c r="H237" s="27">
        <f t="shared" si="2"/>
        <v>0</v>
      </c>
      <c r="I237" s="27"/>
      <c r="J237" s="53"/>
    </row>
    <row r="238" spans="1:10" s="67" customFormat="1">
      <c r="A238" s="83">
        <v>100</v>
      </c>
      <c r="B238" s="71" t="s">
        <v>83</v>
      </c>
      <c r="C238" s="71" t="s">
        <v>83</v>
      </c>
      <c r="D238" s="72"/>
      <c r="E238" s="72" t="s">
        <v>13</v>
      </c>
      <c r="F238" s="73">
        <f>F218</f>
        <v>21</v>
      </c>
      <c r="G238" s="26"/>
      <c r="H238" s="27">
        <f t="shared" si="2"/>
        <v>0</v>
      </c>
      <c r="I238" s="27"/>
      <c r="J238" s="53"/>
    </row>
    <row r="239" spans="1:10" s="67" customFormat="1">
      <c r="A239" s="82">
        <v>101</v>
      </c>
      <c r="B239" s="71" t="s">
        <v>84</v>
      </c>
      <c r="C239" s="71" t="s">
        <v>84</v>
      </c>
      <c r="D239" s="72"/>
      <c r="E239" s="72" t="s">
        <v>14</v>
      </c>
      <c r="F239" s="73">
        <f>F218*12</f>
        <v>252</v>
      </c>
      <c r="G239" s="26"/>
      <c r="H239" s="27">
        <f t="shared" si="2"/>
        <v>0</v>
      </c>
      <c r="I239" s="27"/>
      <c r="J239" s="53"/>
    </row>
    <row r="240" spans="1:10" s="67" customFormat="1">
      <c r="A240" s="83">
        <v>102</v>
      </c>
      <c r="B240" s="71" t="s">
        <v>85</v>
      </c>
      <c r="C240" s="71" t="s">
        <v>85</v>
      </c>
      <c r="D240" s="72"/>
      <c r="E240" s="72" t="s">
        <v>13</v>
      </c>
      <c r="F240" s="73">
        <f>F218*4</f>
        <v>84</v>
      </c>
      <c r="G240" s="26"/>
      <c r="H240" s="27">
        <f t="shared" si="2"/>
        <v>0</v>
      </c>
      <c r="I240" s="27"/>
      <c r="J240" s="53"/>
    </row>
    <row r="241" spans="1:10" s="67" customFormat="1">
      <c r="A241" s="83">
        <v>103</v>
      </c>
      <c r="B241" s="71" t="s">
        <v>86</v>
      </c>
      <c r="C241" s="71" t="s">
        <v>86</v>
      </c>
      <c r="D241" s="72"/>
      <c r="E241" s="72" t="s">
        <v>13</v>
      </c>
      <c r="F241" s="73">
        <f>F218</f>
        <v>21</v>
      </c>
      <c r="G241" s="26"/>
      <c r="H241" s="27">
        <f t="shared" si="2"/>
        <v>0</v>
      </c>
      <c r="I241" s="27"/>
      <c r="J241" s="53"/>
    </row>
    <row r="242" spans="1:10" s="67" customFormat="1">
      <c r="A242" s="82">
        <v>104</v>
      </c>
      <c r="B242" s="71" t="s">
        <v>87</v>
      </c>
      <c r="C242" s="71" t="s">
        <v>87</v>
      </c>
      <c r="D242" s="72"/>
      <c r="E242" s="72" t="s">
        <v>13</v>
      </c>
      <c r="F242" s="73">
        <f>F218</f>
        <v>21</v>
      </c>
      <c r="G242" s="26"/>
      <c r="H242" s="27">
        <f t="shared" si="2"/>
        <v>0</v>
      </c>
      <c r="I242" s="27"/>
      <c r="J242" s="53"/>
    </row>
    <row r="243" spans="1:10" s="67" customFormat="1">
      <c r="A243" s="83">
        <v>105</v>
      </c>
      <c r="B243" s="71" t="s">
        <v>88</v>
      </c>
      <c r="C243" s="71" t="s">
        <v>88</v>
      </c>
      <c r="D243" s="72"/>
      <c r="E243" s="72" t="s">
        <v>13</v>
      </c>
      <c r="F243" s="73">
        <f>F218*3</f>
        <v>63</v>
      </c>
      <c r="G243" s="26"/>
      <c r="H243" s="27">
        <f t="shared" si="2"/>
        <v>0</v>
      </c>
      <c r="I243" s="27"/>
      <c r="J243" s="53"/>
    </row>
    <row r="244" spans="1:10" s="67" customFormat="1">
      <c r="A244" s="83">
        <v>106</v>
      </c>
      <c r="B244" s="71" t="s">
        <v>89</v>
      </c>
      <c r="C244" s="71" t="s">
        <v>89</v>
      </c>
      <c r="D244" s="72"/>
      <c r="E244" s="72" t="s">
        <v>13</v>
      </c>
      <c r="F244" s="73">
        <f>F218*5</f>
        <v>105</v>
      </c>
      <c r="G244" s="26"/>
      <c r="H244" s="27">
        <f t="shared" si="2"/>
        <v>0</v>
      </c>
      <c r="I244" s="27"/>
      <c r="J244" s="53"/>
    </row>
    <row r="245" spans="1:10" s="67" customFormat="1">
      <c r="A245" s="82">
        <v>107</v>
      </c>
      <c r="B245" s="71" t="s">
        <v>90</v>
      </c>
      <c r="C245" s="71" t="s">
        <v>90</v>
      </c>
      <c r="D245" s="72"/>
      <c r="E245" s="72" t="s">
        <v>13</v>
      </c>
      <c r="F245" s="73">
        <f>F218</f>
        <v>21</v>
      </c>
      <c r="G245" s="26"/>
      <c r="H245" s="27">
        <f t="shared" si="2"/>
        <v>0</v>
      </c>
      <c r="I245" s="27"/>
      <c r="J245" s="53"/>
    </row>
    <row r="246" spans="1:10" s="67" customFormat="1">
      <c r="A246" s="83">
        <v>108</v>
      </c>
      <c r="B246" s="71" t="s">
        <v>91</v>
      </c>
      <c r="C246" s="71" t="s">
        <v>92</v>
      </c>
      <c r="D246" s="72"/>
      <c r="E246" s="72" t="s">
        <v>14</v>
      </c>
      <c r="F246" s="73">
        <v>3900</v>
      </c>
      <c r="G246" s="26"/>
      <c r="H246" s="27">
        <f t="shared" si="2"/>
        <v>0</v>
      </c>
      <c r="I246" s="27"/>
      <c r="J246" s="53"/>
    </row>
    <row r="247" spans="1:10" s="67" customFormat="1">
      <c r="A247" s="83">
        <v>109</v>
      </c>
      <c r="B247" s="71" t="s">
        <v>91</v>
      </c>
      <c r="C247" s="71" t="s">
        <v>93</v>
      </c>
      <c r="D247" s="72"/>
      <c r="E247" s="72" t="s">
        <v>14</v>
      </c>
      <c r="F247" s="73">
        <f>F224</f>
        <v>525</v>
      </c>
      <c r="G247" s="26"/>
      <c r="H247" s="27">
        <f t="shared" si="2"/>
        <v>0</v>
      </c>
      <c r="I247" s="27"/>
      <c r="J247" s="53"/>
    </row>
    <row r="248" spans="1:10" s="67" customFormat="1">
      <c r="A248" s="82">
        <v>110</v>
      </c>
      <c r="B248" s="71" t="s">
        <v>91</v>
      </c>
      <c r="C248" s="71" t="s">
        <v>101</v>
      </c>
      <c r="D248" s="72"/>
      <c r="E248" s="72" t="s">
        <v>14</v>
      </c>
      <c r="F248" s="73">
        <f>F223</f>
        <v>420</v>
      </c>
      <c r="G248" s="26"/>
      <c r="H248" s="27">
        <f t="shared" si="2"/>
        <v>0</v>
      </c>
      <c r="I248" s="27"/>
      <c r="J248" s="53"/>
    </row>
    <row r="249" spans="1:10" s="67" customFormat="1" ht="95.4" customHeight="1">
      <c r="A249" s="83">
        <v>111</v>
      </c>
      <c r="B249" s="71" t="s">
        <v>91</v>
      </c>
      <c r="C249" s="71" t="s">
        <v>107</v>
      </c>
      <c r="D249" s="72"/>
      <c r="E249" s="72" t="s">
        <v>14</v>
      </c>
      <c r="F249" s="73">
        <v>390</v>
      </c>
      <c r="G249" s="26"/>
      <c r="H249" s="27">
        <f t="shared" si="2"/>
        <v>0</v>
      </c>
      <c r="I249" s="27"/>
      <c r="J249" s="53"/>
    </row>
    <row r="250" spans="1:10" s="67" customFormat="1">
      <c r="A250" s="83">
        <v>112</v>
      </c>
      <c r="B250" s="71" t="s">
        <v>95</v>
      </c>
      <c r="C250" s="71" t="s">
        <v>96</v>
      </c>
      <c r="D250" s="72"/>
      <c r="E250" s="72" t="s">
        <v>97</v>
      </c>
      <c r="F250" s="73">
        <f>F218</f>
        <v>21</v>
      </c>
      <c r="G250" s="26"/>
      <c r="H250" s="27">
        <f t="shared" si="2"/>
        <v>0</v>
      </c>
      <c r="I250" s="27"/>
      <c r="J250" s="53"/>
    </row>
    <row r="251" spans="1:10" s="79" customFormat="1">
      <c r="A251" s="114" t="s">
        <v>113</v>
      </c>
      <c r="B251" s="115"/>
      <c r="C251" s="115"/>
      <c r="D251" s="115"/>
      <c r="E251" s="115"/>
      <c r="F251" s="115"/>
      <c r="G251" s="116"/>
      <c r="H251" s="77">
        <f>SUM(H136:H250)</f>
        <v>0</v>
      </c>
      <c r="I251" s="77"/>
      <c r="J251" s="78"/>
    </row>
    <row r="252" spans="1:10" s="79" customFormat="1">
      <c r="A252" s="114" t="s">
        <v>115</v>
      </c>
      <c r="B252" s="115"/>
      <c r="C252" s="115"/>
      <c r="D252" s="115"/>
      <c r="E252" s="115"/>
      <c r="F252" s="115"/>
      <c r="G252" s="116"/>
      <c r="H252" s="80">
        <f>SUM(H21:H251)</f>
        <v>0</v>
      </c>
      <c r="I252" s="80"/>
      <c r="J252" s="78"/>
    </row>
    <row r="253" spans="1:10" ht="31.8" customHeight="1">
      <c r="A253" s="135" t="s">
        <v>116</v>
      </c>
      <c r="B253" s="135"/>
      <c r="C253" s="135"/>
      <c r="D253" s="135"/>
      <c r="E253" s="135"/>
      <c r="F253" s="135"/>
      <c r="G253" s="135"/>
      <c r="H253" s="135"/>
      <c r="I253" s="54"/>
      <c r="J253" s="54"/>
    </row>
    <row r="254" spans="1:10" s="32" customFormat="1" ht="16.8" customHeight="1">
      <c r="A254" s="11" t="s">
        <v>117</v>
      </c>
      <c r="B254" s="11"/>
      <c r="C254" s="14"/>
      <c r="D254" s="15"/>
      <c r="E254" s="15"/>
      <c r="F254" s="15"/>
      <c r="G254" s="15"/>
      <c r="H254" s="14"/>
      <c r="I254" s="14"/>
      <c r="J254" s="14"/>
    </row>
    <row r="255" spans="1:10" ht="117.6" customHeight="1">
      <c r="A255" s="139" t="s">
        <v>133</v>
      </c>
      <c r="B255" s="139"/>
      <c r="C255" s="140"/>
      <c r="D255" s="140"/>
      <c r="E255" s="140"/>
      <c r="F255" s="140"/>
      <c r="G255" s="140"/>
      <c r="H255" s="140"/>
      <c r="I255" s="16"/>
      <c r="J255" s="16"/>
    </row>
    <row r="256" spans="1:10" ht="78" customHeight="1">
      <c r="A256" s="121" t="s">
        <v>118</v>
      </c>
      <c r="B256" s="122"/>
      <c r="C256" s="122"/>
      <c r="D256" s="122"/>
      <c r="E256" s="122"/>
      <c r="F256" s="122"/>
      <c r="G256" s="122"/>
      <c r="H256" s="122"/>
      <c r="I256" s="17"/>
      <c r="J256" s="17"/>
    </row>
    <row r="257" spans="1:250" ht="23.4" customHeight="1">
      <c r="A257" s="121" t="s">
        <v>120</v>
      </c>
      <c r="B257" s="122"/>
      <c r="C257" s="122"/>
      <c r="D257" s="122"/>
      <c r="E257" s="122"/>
      <c r="F257" s="122"/>
      <c r="G257" s="122"/>
      <c r="H257" s="122"/>
      <c r="I257" s="17"/>
      <c r="J257" s="17"/>
    </row>
    <row r="258" spans="1:250" ht="23.4" customHeight="1">
      <c r="A258" s="121" t="s">
        <v>121</v>
      </c>
      <c r="B258" s="122"/>
      <c r="C258" s="122"/>
      <c r="D258" s="122"/>
      <c r="E258" s="122"/>
      <c r="F258" s="122"/>
      <c r="G258" s="122"/>
      <c r="H258" s="122"/>
      <c r="I258" s="17"/>
      <c r="J258" s="17"/>
    </row>
    <row r="259" spans="1:250" ht="23.4" customHeight="1">
      <c r="A259" s="121" t="s">
        <v>119</v>
      </c>
      <c r="B259" s="122"/>
      <c r="C259" s="122"/>
      <c r="D259" s="122"/>
      <c r="E259" s="122"/>
      <c r="F259" s="122"/>
      <c r="G259" s="122"/>
      <c r="H259" s="122"/>
      <c r="I259" s="17"/>
      <c r="J259" s="17"/>
    </row>
    <row r="260" spans="1:250" ht="31.2" customHeight="1">
      <c r="A260" s="121" t="s">
        <v>122</v>
      </c>
      <c r="B260" s="122"/>
      <c r="C260" s="122"/>
      <c r="D260" s="122"/>
      <c r="E260" s="122"/>
      <c r="F260" s="122"/>
      <c r="G260" s="122"/>
      <c r="H260" s="122"/>
      <c r="I260" s="17"/>
      <c r="J260" s="17"/>
    </row>
    <row r="261" spans="1:250" s="91" customFormat="1" ht="23.4" customHeight="1">
      <c r="A261" s="89" t="s">
        <v>131</v>
      </c>
      <c r="B261" s="89"/>
      <c r="C261" s="90"/>
      <c r="D261" s="90"/>
      <c r="E261" s="90"/>
      <c r="F261" s="90"/>
      <c r="G261" s="90"/>
      <c r="H261" s="90"/>
      <c r="I261" s="90"/>
      <c r="J261" s="90"/>
    </row>
    <row r="262" spans="1:250" s="32" customFormat="1" ht="24" customHeight="1">
      <c r="A262" s="119" t="s">
        <v>16</v>
      </c>
      <c r="B262" s="119"/>
      <c r="C262" s="119"/>
      <c r="D262" s="119"/>
      <c r="E262" s="119"/>
      <c r="F262" s="28"/>
      <c r="G262" s="28"/>
      <c r="H262" s="29"/>
      <c r="I262" s="29"/>
      <c r="J262" s="29"/>
      <c r="K262" s="30"/>
      <c r="L262" s="30"/>
      <c r="M262" s="30"/>
      <c r="N262" s="31"/>
      <c r="O262" s="31"/>
    </row>
    <row r="263" spans="1:250" ht="27.6" customHeight="1">
      <c r="A263" s="119" t="s">
        <v>17</v>
      </c>
      <c r="B263" s="119"/>
      <c r="C263" s="119"/>
      <c r="D263" s="119"/>
      <c r="E263" s="119"/>
      <c r="F263" s="119"/>
      <c r="G263" s="119"/>
      <c r="H263" s="119"/>
      <c r="I263" s="45"/>
      <c r="J263" s="45"/>
      <c r="K263" s="33"/>
      <c r="L263" s="33"/>
      <c r="M263" s="33"/>
      <c r="N263" s="33"/>
      <c r="O263" s="33"/>
    </row>
    <row r="264" spans="1:250" ht="24" customHeight="1">
      <c r="A264" s="119" t="s">
        <v>18</v>
      </c>
      <c r="B264" s="119"/>
      <c r="C264" s="119"/>
      <c r="D264" s="119"/>
      <c r="E264" s="119"/>
      <c r="F264" s="119"/>
      <c r="G264" s="119"/>
      <c r="H264" s="119"/>
      <c r="I264" s="45"/>
      <c r="J264" s="45"/>
      <c r="K264" s="33"/>
      <c r="L264" s="33"/>
      <c r="M264" s="33"/>
      <c r="N264" s="33"/>
      <c r="O264" s="33"/>
    </row>
    <row r="265" spans="1:250" ht="24" customHeight="1">
      <c r="A265" s="120" t="s">
        <v>19</v>
      </c>
      <c r="B265" s="120"/>
      <c r="C265" s="120"/>
      <c r="D265" s="120"/>
      <c r="E265" s="120"/>
      <c r="F265" s="120"/>
      <c r="G265" s="120"/>
      <c r="H265" s="120"/>
      <c r="I265" s="47"/>
      <c r="J265" s="47"/>
      <c r="K265" s="33"/>
      <c r="L265" s="33"/>
      <c r="M265" s="33"/>
      <c r="N265" s="33"/>
      <c r="O265" s="33"/>
    </row>
    <row r="266" spans="1:250" ht="32.4" customHeight="1">
      <c r="A266" s="138" t="s">
        <v>132</v>
      </c>
      <c r="B266" s="138"/>
      <c r="C266" s="138"/>
      <c r="D266" s="138"/>
      <c r="E266" s="138"/>
      <c r="F266" s="138"/>
      <c r="G266" s="138"/>
      <c r="H266" s="138"/>
      <c r="I266" s="47"/>
      <c r="J266" s="47"/>
      <c r="K266" s="33"/>
      <c r="L266" s="33"/>
      <c r="M266" s="33"/>
      <c r="N266" s="33"/>
      <c r="O266" s="33"/>
    </row>
    <row r="267" spans="1:250" s="35" customFormat="1" ht="24" customHeight="1">
      <c r="A267" s="119" t="s">
        <v>20</v>
      </c>
      <c r="B267" s="119"/>
      <c r="C267" s="119"/>
      <c r="D267" s="119"/>
      <c r="E267" s="119"/>
      <c r="F267" s="119"/>
      <c r="G267" s="119"/>
      <c r="H267" s="119"/>
      <c r="I267" s="45"/>
      <c r="J267" s="45"/>
      <c r="K267" s="33"/>
      <c r="L267" s="33"/>
      <c r="M267" s="33"/>
      <c r="N267" s="33"/>
      <c r="O267" s="33"/>
      <c r="P267" s="34"/>
      <c r="Q267" s="34"/>
      <c r="R267" s="34"/>
      <c r="S267" s="34"/>
      <c r="T267" s="34"/>
      <c r="U267" s="34"/>
      <c r="V267" s="34"/>
      <c r="W267" s="34"/>
      <c r="X267" s="34"/>
      <c r="Y267" s="34"/>
      <c r="Z267" s="34"/>
      <c r="AA267" s="34"/>
      <c r="AB267" s="34"/>
      <c r="AC267" s="34"/>
      <c r="AD267" s="34"/>
      <c r="AE267" s="34"/>
      <c r="AF267" s="34"/>
      <c r="AG267" s="34"/>
      <c r="AH267" s="34"/>
      <c r="AI267" s="34"/>
      <c r="AJ267" s="34"/>
      <c r="AK267" s="34"/>
      <c r="AL267" s="34"/>
      <c r="AM267" s="34"/>
      <c r="AN267" s="34"/>
      <c r="AO267" s="34"/>
      <c r="AP267" s="34"/>
      <c r="AQ267" s="34"/>
      <c r="AR267" s="34"/>
      <c r="AS267" s="34"/>
      <c r="AT267" s="34"/>
      <c r="AU267" s="34"/>
      <c r="AV267" s="34"/>
      <c r="AW267" s="34"/>
      <c r="AX267" s="34"/>
      <c r="AY267" s="34"/>
      <c r="AZ267" s="34"/>
      <c r="BA267" s="34"/>
      <c r="BB267" s="34"/>
      <c r="BC267" s="34"/>
      <c r="BD267" s="34"/>
      <c r="BE267" s="34"/>
      <c r="BF267" s="34"/>
      <c r="BG267" s="34"/>
      <c r="BH267" s="34"/>
      <c r="BI267" s="34"/>
      <c r="BJ267" s="34"/>
      <c r="BK267" s="34"/>
      <c r="BL267" s="34"/>
      <c r="BM267" s="34"/>
      <c r="BN267" s="34"/>
      <c r="BO267" s="34"/>
      <c r="BP267" s="34"/>
      <c r="BQ267" s="34"/>
      <c r="BR267" s="34"/>
      <c r="BS267" s="34"/>
      <c r="BT267" s="34"/>
      <c r="BU267" s="34"/>
      <c r="BV267" s="34"/>
      <c r="BW267" s="34"/>
      <c r="BX267" s="34"/>
      <c r="BY267" s="34"/>
      <c r="BZ267" s="34"/>
      <c r="CA267" s="34"/>
      <c r="CB267" s="34"/>
      <c r="CC267" s="34"/>
      <c r="CD267" s="34"/>
      <c r="CE267" s="34"/>
      <c r="CF267" s="34"/>
      <c r="CG267" s="34"/>
      <c r="CH267" s="34"/>
      <c r="CI267" s="34"/>
      <c r="CJ267" s="34"/>
      <c r="CK267" s="34"/>
      <c r="CL267" s="34"/>
      <c r="CM267" s="34"/>
      <c r="CN267" s="34"/>
      <c r="CO267" s="34"/>
      <c r="CP267" s="34"/>
      <c r="CQ267" s="34"/>
      <c r="CR267" s="34"/>
      <c r="CS267" s="34"/>
      <c r="CT267" s="34"/>
      <c r="CU267" s="34"/>
      <c r="CV267" s="34"/>
      <c r="CW267" s="34"/>
      <c r="CX267" s="34"/>
      <c r="CY267" s="34"/>
      <c r="CZ267" s="34"/>
      <c r="DA267" s="34"/>
      <c r="DB267" s="34"/>
      <c r="DC267" s="34"/>
      <c r="DD267" s="34"/>
      <c r="DE267" s="34"/>
      <c r="DF267" s="34"/>
      <c r="DG267" s="34"/>
      <c r="DH267" s="34"/>
      <c r="DI267" s="34"/>
      <c r="DJ267" s="34"/>
      <c r="DK267" s="34"/>
      <c r="DL267" s="34"/>
      <c r="DM267" s="34"/>
      <c r="DN267" s="34"/>
      <c r="DO267" s="34"/>
      <c r="DP267" s="34"/>
      <c r="DQ267" s="34"/>
      <c r="DR267" s="34"/>
      <c r="DS267" s="34"/>
      <c r="DT267" s="34"/>
      <c r="DU267" s="34"/>
      <c r="DV267" s="34"/>
      <c r="DW267" s="34"/>
      <c r="DX267" s="34"/>
      <c r="DY267" s="34"/>
      <c r="DZ267" s="34"/>
      <c r="EA267" s="34"/>
      <c r="EB267" s="34"/>
      <c r="EC267" s="34"/>
      <c r="ED267" s="34"/>
      <c r="EE267" s="34"/>
      <c r="EF267" s="34"/>
      <c r="EG267" s="34"/>
      <c r="EH267" s="34"/>
      <c r="EI267" s="34"/>
      <c r="EJ267" s="34"/>
      <c r="EK267" s="34"/>
      <c r="EL267" s="34"/>
      <c r="EM267" s="34"/>
      <c r="EN267" s="34"/>
      <c r="EO267" s="34"/>
      <c r="EP267" s="34"/>
      <c r="EQ267" s="34"/>
      <c r="ER267" s="34"/>
      <c r="ES267" s="34"/>
      <c r="ET267" s="34"/>
      <c r="EU267" s="34"/>
      <c r="EV267" s="34"/>
      <c r="EW267" s="34"/>
      <c r="EX267" s="34"/>
      <c r="EY267" s="34"/>
      <c r="EZ267" s="34"/>
      <c r="FA267" s="34"/>
      <c r="FB267" s="34"/>
      <c r="FC267" s="34"/>
      <c r="FD267" s="34"/>
      <c r="FE267" s="34"/>
      <c r="FF267" s="34"/>
      <c r="FG267" s="34"/>
      <c r="FH267" s="34"/>
      <c r="FI267" s="34"/>
      <c r="FJ267" s="34"/>
      <c r="FK267" s="34"/>
      <c r="FL267" s="34"/>
      <c r="FM267" s="34"/>
      <c r="FN267" s="34"/>
      <c r="FO267" s="34"/>
      <c r="FP267" s="34"/>
      <c r="FQ267" s="34"/>
      <c r="FR267" s="34"/>
      <c r="FS267" s="34"/>
      <c r="FT267" s="34"/>
      <c r="FU267" s="34"/>
      <c r="FV267" s="34"/>
      <c r="FW267" s="34"/>
      <c r="FX267" s="34"/>
      <c r="FY267" s="34"/>
      <c r="FZ267" s="34"/>
      <c r="GA267" s="34"/>
      <c r="GB267" s="34"/>
      <c r="GC267" s="34"/>
      <c r="GD267" s="34"/>
      <c r="GE267" s="34"/>
      <c r="GF267" s="34"/>
      <c r="GG267" s="34"/>
      <c r="GH267" s="34"/>
      <c r="GI267" s="34"/>
      <c r="GJ267" s="34"/>
      <c r="GK267" s="34"/>
      <c r="GL267" s="34"/>
      <c r="GM267" s="34"/>
      <c r="GN267" s="34"/>
      <c r="GO267" s="34"/>
      <c r="GP267" s="34"/>
      <c r="GQ267" s="34"/>
      <c r="GR267" s="34"/>
      <c r="GS267" s="34"/>
      <c r="GT267" s="34"/>
      <c r="GU267" s="34"/>
      <c r="GV267" s="34"/>
      <c r="GW267" s="34"/>
      <c r="GX267" s="34"/>
      <c r="GY267" s="34"/>
      <c r="GZ267" s="34"/>
      <c r="HA267" s="34"/>
      <c r="HB267" s="34"/>
      <c r="HC267" s="34"/>
      <c r="HD267" s="34"/>
      <c r="HE267" s="34"/>
      <c r="HF267" s="34"/>
      <c r="HG267" s="34"/>
      <c r="HH267" s="34"/>
      <c r="HI267" s="34"/>
      <c r="HJ267" s="34"/>
      <c r="HK267" s="34"/>
      <c r="HL267" s="34"/>
      <c r="HM267" s="34"/>
      <c r="HN267" s="34"/>
      <c r="HO267" s="34"/>
      <c r="HP267" s="34"/>
      <c r="HQ267" s="34"/>
      <c r="HR267" s="34"/>
      <c r="HS267" s="34"/>
      <c r="HT267" s="34"/>
      <c r="HU267" s="34"/>
      <c r="HV267" s="34"/>
      <c r="HW267" s="34"/>
      <c r="HX267" s="34"/>
      <c r="HY267" s="34"/>
      <c r="HZ267" s="34"/>
      <c r="IA267" s="34"/>
      <c r="IB267" s="34"/>
      <c r="IC267" s="34"/>
      <c r="ID267" s="34"/>
      <c r="IE267" s="34"/>
      <c r="IF267" s="34"/>
      <c r="IG267" s="34"/>
      <c r="IH267" s="34"/>
      <c r="II267" s="34"/>
      <c r="IJ267" s="34"/>
      <c r="IK267" s="34"/>
      <c r="IL267" s="34"/>
      <c r="IM267" s="34"/>
      <c r="IN267" s="34"/>
      <c r="IO267" s="34"/>
      <c r="IP267" s="34"/>
    </row>
    <row r="268" spans="1:250" s="35" customFormat="1" ht="24" customHeight="1">
      <c r="A268" s="119" t="s">
        <v>21</v>
      </c>
      <c r="B268" s="119"/>
      <c r="C268" s="119"/>
      <c r="D268" s="119"/>
      <c r="E268" s="119"/>
      <c r="F268" s="119"/>
      <c r="G268" s="119"/>
      <c r="H268" s="119"/>
      <c r="I268" s="45"/>
      <c r="J268" s="45"/>
      <c r="K268" s="36"/>
      <c r="L268" s="36"/>
      <c r="M268" s="36"/>
      <c r="N268" s="36"/>
      <c r="O268" s="36"/>
      <c r="P268" s="34"/>
      <c r="Q268" s="34"/>
      <c r="R268" s="34"/>
      <c r="S268" s="34"/>
      <c r="T268" s="34"/>
      <c r="U268" s="34"/>
      <c r="V268" s="34"/>
      <c r="W268" s="34"/>
      <c r="X268" s="34"/>
      <c r="Y268" s="34"/>
      <c r="Z268" s="34"/>
      <c r="AA268" s="34"/>
      <c r="AB268" s="34"/>
      <c r="AC268" s="34"/>
      <c r="AD268" s="34"/>
      <c r="AE268" s="34"/>
      <c r="AF268" s="34"/>
      <c r="AG268" s="34"/>
      <c r="AH268" s="34"/>
      <c r="AI268" s="34"/>
      <c r="AJ268" s="34"/>
      <c r="AK268" s="34"/>
      <c r="AL268" s="34"/>
      <c r="AM268" s="34"/>
      <c r="AN268" s="34"/>
      <c r="AO268" s="34"/>
      <c r="AP268" s="34"/>
      <c r="AQ268" s="34"/>
      <c r="AR268" s="34"/>
      <c r="AS268" s="34"/>
      <c r="AT268" s="34"/>
      <c r="AU268" s="34"/>
      <c r="AV268" s="34"/>
      <c r="AW268" s="34"/>
      <c r="AX268" s="34"/>
      <c r="AY268" s="34"/>
      <c r="AZ268" s="34"/>
      <c r="BA268" s="34"/>
      <c r="BB268" s="34"/>
      <c r="BC268" s="34"/>
      <c r="BD268" s="34"/>
      <c r="BE268" s="34"/>
      <c r="BF268" s="34"/>
      <c r="BG268" s="34"/>
      <c r="BH268" s="34"/>
      <c r="BI268" s="34"/>
      <c r="BJ268" s="34"/>
      <c r="BK268" s="34"/>
      <c r="BL268" s="34"/>
      <c r="BM268" s="34"/>
      <c r="BN268" s="34"/>
      <c r="BO268" s="34"/>
      <c r="BP268" s="34"/>
      <c r="BQ268" s="34"/>
      <c r="BR268" s="34"/>
      <c r="BS268" s="34"/>
      <c r="BT268" s="34"/>
      <c r="BU268" s="34"/>
      <c r="BV268" s="34"/>
      <c r="BW268" s="34"/>
      <c r="BX268" s="34"/>
      <c r="BY268" s="34"/>
      <c r="BZ268" s="34"/>
      <c r="CA268" s="34"/>
      <c r="CB268" s="34"/>
      <c r="CC268" s="34"/>
      <c r="CD268" s="34"/>
      <c r="CE268" s="34"/>
      <c r="CF268" s="34"/>
      <c r="CG268" s="34"/>
      <c r="CH268" s="34"/>
      <c r="CI268" s="34"/>
      <c r="CJ268" s="34"/>
      <c r="CK268" s="34"/>
      <c r="CL268" s="34"/>
      <c r="CM268" s="34"/>
      <c r="CN268" s="34"/>
      <c r="CO268" s="34"/>
      <c r="CP268" s="34"/>
      <c r="CQ268" s="34"/>
      <c r="CR268" s="34"/>
      <c r="CS268" s="34"/>
      <c r="CT268" s="34"/>
      <c r="CU268" s="34"/>
      <c r="CV268" s="34"/>
      <c r="CW268" s="34"/>
      <c r="CX268" s="34"/>
      <c r="CY268" s="34"/>
      <c r="CZ268" s="34"/>
      <c r="DA268" s="34"/>
      <c r="DB268" s="34"/>
      <c r="DC268" s="34"/>
      <c r="DD268" s="34"/>
      <c r="DE268" s="34"/>
      <c r="DF268" s="34"/>
      <c r="DG268" s="34"/>
      <c r="DH268" s="34"/>
      <c r="DI268" s="34"/>
      <c r="DJ268" s="34"/>
      <c r="DK268" s="34"/>
      <c r="DL268" s="34"/>
      <c r="DM268" s="34"/>
      <c r="DN268" s="34"/>
      <c r="DO268" s="34"/>
      <c r="DP268" s="34"/>
      <c r="DQ268" s="34"/>
      <c r="DR268" s="34"/>
      <c r="DS268" s="34"/>
      <c r="DT268" s="34"/>
      <c r="DU268" s="34"/>
      <c r="DV268" s="34"/>
      <c r="DW268" s="34"/>
      <c r="DX268" s="34"/>
      <c r="DY268" s="34"/>
      <c r="DZ268" s="34"/>
      <c r="EA268" s="34"/>
      <c r="EB268" s="34"/>
      <c r="EC268" s="34"/>
      <c r="ED268" s="34"/>
      <c r="EE268" s="34"/>
      <c r="EF268" s="34"/>
      <c r="EG268" s="34"/>
      <c r="EH268" s="34"/>
      <c r="EI268" s="34"/>
      <c r="EJ268" s="34"/>
      <c r="EK268" s="34"/>
      <c r="EL268" s="34"/>
      <c r="EM268" s="34"/>
      <c r="EN268" s="34"/>
      <c r="EO268" s="34"/>
      <c r="EP268" s="34"/>
      <c r="EQ268" s="34"/>
      <c r="ER268" s="34"/>
      <c r="ES268" s="34"/>
      <c r="ET268" s="34"/>
      <c r="EU268" s="34"/>
      <c r="EV268" s="34"/>
      <c r="EW268" s="34"/>
      <c r="EX268" s="34"/>
      <c r="EY268" s="34"/>
      <c r="EZ268" s="34"/>
      <c r="FA268" s="34"/>
      <c r="FB268" s="34"/>
      <c r="FC268" s="34"/>
      <c r="FD268" s="34"/>
      <c r="FE268" s="34"/>
      <c r="FF268" s="34"/>
      <c r="FG268" s="34"/>
      <c r="FH268" s="34"/>
      <c r="FI268" s="34"/>
      <c r="FJ268" s="34"/>
      <c r="FK268" s="34"/>
      <c r="FL268" s="34"/>
      <c r="FM268" s="34"/>
      <c r="FN268" s="34"/>
      <c r="FO268" s="34"/>
      <c r="FP268" s="34"/>
      <c r="FQ268" s="34"/>
      <c r="FR268" s="34"/>
      <c r="FS268" s="34"/>
      <c r="FT268" s="34"/>
      <c r="FU268" s="34"/>
      <c r="FV268" s="34"/>
      <c r="FW268" s="34"/>
      <c r="FX268" s="34"/>
      <c r="FY268" s="34"/>
      <c r="FZ268" s="34"/>
      <c r="GA268" s="34"/>
      <c r="GB268" s="34"/>
      <c r="GC268" s="34"/>
      <c r="GD268" s="34"/>
      <c r="GE268" s="34"/>
      <c r="GF268" s="34"/>
      <c r="GG268" s="34"/>
      <c r="GH268" s="34"/>
      <c r="GI268" s="34"/>
      <c r="GJ268" s="34"/>
      <c r="GK268" s="34"/>
      <c r="GL268" s="34"/>
      <c r="GM268" s="34"/>
      <c r="GN268" s="34"/>
      <c r="GO268" s="34"/>
      <c r="GP268" s="34"/>
      <c r="GQ268" s="34"/>
      <c r="GR268" s="34"/>
      <c r="GS268" s="34"/>
      <c r="GT268" s="34"/>
      <c r="GU268" s="34"/>
      <c r="GV268" s="34"/>
      <c r="GW268" s="34"/>
      <c r="GX268" s="34"/>
      <c r="GY268" s="34"/>
      <c r="GZ268" s="34"/>
      <c r="HA268" s="34"/>
      <c r="HB268" s="34"/>
      <c r="HC268" s="34"/>
      <c r="HD268" s="34"/>
      <c r="HE268" s="34"/>
      <c r="HF268" s="34"/>
      <c r="HG268" s="34"/>
      <c r="HH268" s="34"/>
      <c r="HI268" s="34"/>
      <c r="HJ268" s="34"/>
      <c r="HK268" s="34"/>
      <c r="HL268" s="34"/>
      <c r="HM268" s="34"/>
      <c r="HN268" s="34"/>
      <c r="HO268" s="34"/>
      <c r="HP268" s="34"/>
      <c r="HQ268" s="34"/>
      <c r="HR268" s="34"/>
      <c r="HS268" s="34"/>
      <c r="HT268" s="34"/>
      <c r="HU268" s="34"/>
      <c r="HV268" s="34"/>
      <c r="HW268" s="34"/>
      <c r="HX268" s="34"/>
      <c r="HY268" s="34"/>
      <c r="HZ268" s="34"/>
      <c r="IA268" s="34"/>
      <c r="IB268" s="34"/>
      <c r="IC268" s="34"/>
      <c r="ID268" s="34"/>
      <c r="IE268" s="34"/>
      <c r="IF268" s="34"/>
      <c r="IG268" s="34"/>
      <c r="IH268" s="34"/>
      <c r="II268" s="34"/>
      <c r="IJ268" s="34"/>
      <c r="IK268" s="34"/>
      <c r="IL268" s="34"/>
      <c r="IM268" s="34"/>
      <c r="IN268" s="34"/>
      <c r="IO268" s="34"/>
      <c r="IP268" s="34"/>
    </row>
    <row r="269" spans="1:250" s="4" customFormat="1" ht="28.8" customHeight="1">
      <c r="A269" s="137" t="s">
        <v>22</v>
      </c>
      <c r="B269" s="137"/>
      <c r="C269" s="137"/>
      <c r="D269" s="137"/>
      <c r="E269" s="137"/>
      <c r="F269" s="137"/>
      <c r="G269" s="137"/>
      <c r="H269" s="137"/>
      <c r="I269" s="46"/>
      <c r="J269" s="46"/>
      <c r="K269" s="42"/>
      <c r="L269" s="42"/>
      <c r="M269" s="42"/>
      <c r="N269" s="42"/>
      <c r="O269" s="42"/>
    </row>
    <row r="270" spans="1:250" ht="15.6" customHeight="1">
      <c r="A270" s="84"/>
      <c r="B270" s="16"/>
      <c r="C270" s="16"/>
      <c r="D270" s="20"/>
      <c r="E270" s="20"/>
      <c r="F270" s="20"/>
      <c r="G270" s="20"/>
      <c r="H270" s="16"/>
      <c r="I270" s="16"/>
      <c r="J270" s="16"/>
      <c r="K270" s="9"/>
      <c r="L270" s="37"/>
      <c r="M270" s="22"/>
      <c r="N270" s="22"/>
    </row>
    <row r="271" spans="1:250" s="98" customFormat="1" ht="12">
      <c r="A271" s="92" t="s">
        <v>23</v>
      </c>
      <c r="B271" s="92"/>
      <c r="C271" s="93"/>
      <c r="D271" s="93"/>
      <c r="E271" s="93"/>
      <c r="F271" s="93"/>
      <c r="G271" s="94"/>
      <c r="H271" s="95"/>
      <c r="I271" s="95"/>
      <c r="J271" s="95"/>
      <c r="K271" s="96"/>
      <c r="L271" s="97"/>
      <c r="M271" s="95"/>
      <c r="N271" s="95"/>
      <c r="O271" s="96"/>
      <c r="P271" s="96"/>
      <c r="Q271" s="96"/>
      <c r="R271" s="96"/>
      <c r="S271" s="96"/>
      <c r="T271" s="96"/>
      <c r="U271" s="96"/>
      <c r="V271" s="96"/>
      <c r="W271" s="96"/>
      <c r="X271" s="96"/>
      <c r="Y271" s="96"/>
      <c r="Z271" s="96"/>
      <c r="AA271" s="96"/>
      <c r="AB271" s="96"/>
      <c r="AC271" s="96"/>
      <c r="AD271" s="96"/>
      <c r="AE271" s="96"/>
      <c r="AF271" s="96"/>
      <c r="AG271" s="96"/>
      <c r="AH271" s="96"/>
      <c r="AI271" s="96"/>
      <c r="AJ271" s="96"/>
      <c r="AK271" s="96"/>
      <c r="AL271" s="96"/>
      <c r="AM271" s="96"/>
      <c r="AN271" s="96"/>
      <c r="AO271" s="96"/>
      <c r="AP271" s="96"/>
      <c r="AQ271" s="96"/>
      <c r="AR271" s="96"/>
      <c r="AS271" s="96"/>
      <c r="AT271" s="96"/>
      <c r="AU271" s="96"/>
      <c r="AV271" s="96"/>
      <c r="AW271" s="96"/>
      <c r="AX271" s="96"/>
      <c r="AY271" s="96"/>
      <c r="AZ271" s="96"/>
      <c r="BA271" s="96"/>
      <c r="BB271" s="96"/>
      <c r="BC271" s="96"/>
      <c r="BD271" s="96"/>
      <c r="BE271" s="96"/>
      <c r="BF271" s="96"/>
      <c r="BG271" s="96"/>
      <c r="BH271" s="96"/>
      <c r="BI271" s="96"/>
      <c r="BJ271" s="96"/>
      <c r="BK271" s="96"/>
      <c r="BL271" s="96"/>
      <c r="BM271" s="96"/>
      <c r="BN271" s="96"/>
      <c r="BO271" s="96"/>
      <c r="BP271" s="96"/>
      <c r="BQ271" s="96"/>
      <c r="BR271" s="96"/>
      <c r="BS271" s="96"/>
      <c r="BT271" s="96"/>
      <c r="BU271" s="96"/>
      <c r="BV271" s="96"/>
      <c r="BW271" s="96"/>
      <c r="BX271" s="96"/>
      <c r="BY271" s="96"/>
      <c r="BZ271" s="96"/>
      <c r="CA271" s="96"/>
      <c r="CB271" s="96"/>
      <c r="CC271" s="96"/>
      <c r="CD271" s="96"/>
      <c r="CE271" s="96"/>
      <c r="CF271" s="96"/>
      <c r="CG271" s="96"/>
      <c r="CH271" s="96"/>
      <c r="CI271" s="96"/>
      <c r="CJ271" s="96"/>
      <c r="CK271" s="96"/>
      <c r="CL271" s="96"/>
      <c r="CM271" s="96"/>
      <c r="CN271" s="96"/>
      <c r="CO271" s="96"/>
      <c r="CP271" s="96"/>
      <c r="CQ271" s="96"/>
      <c r="CR271" s="96"/>
      <c r="CS271" s="96"/>
      <c r="CT271" s="96"/>
      <c r="CU271" s="96"/>
      <c r="CV271" s="96"/>
      <c r="CW271" s="96"/>
      <c r="CX271" s="96"/>
      <c r="CY271" s="96"/>
      <c r="CZ271" s="96"/>
      <c r="DA271" s="96"/>
      <c r="DB271" s="96"/>
      <c r="DC271" s="96"/>
      <c r="DD271" s="96"/>
      <c r="DE271" s="96"/>
      <c r="DF271" s="96"/>
      <c r="DG271" s="96"/>
      <c r="DH271" s="96"/>
      <c r="DI271" s="96"/>
      <c r="DJ271" s="96"/>
      <c r="DK271" s="96"/>
      <c r="DL271" s="96"/>
      <c r="DM271" s="96"/>
      <c r="DN271" s="96"/>
      <c r="DO271" s="96"/>
      <c r="DP271" s="96"/>
      <c r="DQ271" s="96"/>
      <c r="DR271" s="96"/>
      <c r="DS271" s="96"/>
      <c r="DT271" s="96"/>
      <c r="DU271" s="96"/>
      <c r="DV271" s="96"/>
      <c r="DW271" s="96"/>
      <c r="DX271" s="96"/>
      <c r="DY271" s="96"/>
      <c r="DZ271" s="96"/>
      <c r="EA271" s="96"/>
      <c r="EB271" s="96"/>
      <c r="EC271" s="96"/>
      <c r="ED271" s="96"/>
      <c r="EE271" s="96"/>
      <c r="EF271" s="96"/>
      <c r="EG271" s="96"/>
      <c r="EH271" s="96"/>
      <c r="EI271" s="96"/>
      <c r="EJ271" s="96"/>
      <c r="EK271" s="96"/>
      <c r="EL271" s="96"/>
      <c r="EM271" s="96"/>
      <c r="EN271" s="96"/>
      <c r="EO271" s="96"/>
      <c r="EP271" s="96"/>
      <c r="EQ271" s="96"/>
      <c r="ER271" s="96"/>
      <c r="ES271" s="96"/>
      <c r="ET271" s="96"/>
      <c r="EU271" s="96"/>
      <c r="EV271" s="96"/>
      <c r="EW271" s="96"/>
      <c r="EX271" s="96"/>
      <c r="EY271" s="96"/>
      <c r="EZ271" s="96"/>
      <c r="FA271" s="96"/>
      <c r="FB271" s="96"/>
      <c r="FC271" s="96"/>
      <c r="FD271" s="96"/>
      <c r="FE271" s="96"/>
      <c r="FF271" s="96"/>
      <c r="FG271" s="96"/>
      <c r="FH271" s="96"/>
      <c r="FI271" s="96"/>
      <c r="FJ271" s="96"/>
      <c r="FK271" s="96"/>
      <c r="FL271" s="96"/>
      <c r="FM271" s="96"/>
      <c r="FN271" s="96"/>
      <c r="FO271" s="96"/>
      <c r="FP271" s="96"/>
      <c r="FQ271" s="96"/>
      <c r="FR271" s="96"/>
      <c r="FS271" s="96"/>
      <c r="FT271" s="96"/>
      <c r="FU271" s="96"/>
      <c r="FV271" s="96"/>
      <c r="FW271" s="96"/>
      <c r="FX271" s="96"/>
      <c r="FY271" s="96"/>
      <c r="FZ271" s="96"/>
      <c r="GA271" s="96"/>
      <c r="GB271" s="96"/>
      <c r="GC271" s="96"/>
      <c r="GD271" s="96"/>
      <c r="GE271" s="96"/>
      <c r="GF271" s="96"/>
      <c r="GG271" s="96"/>
      <c r="GH271" s="96"/>
      <c r="GI271" s="96"/>
      <c r="GJ271" s="96"/>
      <c r="GK271" s="96"/>
      <c r="GL271" s="96"/>
      <c r="GM271" s="96"/>
      <c r="GN271" s="96"/>
      <c r="GO271" s="96"/>
      <c r="GP271" s="96"/>
      <c r="GQ271" s="96"/>
      <c r="GR271" s="96"/>
      <c r="GS271" s="96"/>
      <c r="GT271" s="96"/>
      <c r="GU271" s="96"/>
      <c r="GV271" s="96"/>
      <c r="GW271" s="96"/>
      <c r="GX271" s="96"/>
      <c r="GY271" s="96"/>
      <c r="GZ271" s="96"/>
      <c r="HA271" s="96"/>
      <c r="HB271" s="96"/>
      <c r="HC271" s="96"/>
      <c r="HD271" s="96"/>
      <c r="HE271" s="96"/>
      <c r="HF271" s="96"/>
      <c r="HG271" s="96"/>
      <c r="HH271" s="96"/>
      <c r="HI271" s="96"/>
      <c r="HJ271" s="96"/>
      <c r="HK271" s="96"/>
      <c r="HL271" s="96"/>
      <c r="HM271" s="96"/>
      <c r="HN271" s="96"/>
      <c r="HO271" s="96"/>
      <c r="HP271" s="96"/>
      <c r="HQ271" s="96"/>
      <c r="HR271" s="96"/>
      <c r="HS271" s="96"/>
      <c r="HT271" s="96"/>
      <c r="HU271" s="96"/>
      <c r="HV271" s="96"/>
      <c r="HW271" s="96"/>
      <c r="HX271" s="96"/>
      <c r="HY271" s="96"/>
      <c r="HZ271" s="96"/>
      <c r="IA271" s="96"/>
      <c r="IB271" s="96"/>
      <c r="IC271" s="96"/>
      <c r="ID271" s="96"/>
      <c r="IE271" s="96"/>
      <c r="IF271" s="96"/>
      <c r="IG271" s="96"/>
      <c r="IH271" s="96"/>
      <c r="II271" s="96"/>
      <c r="IJ271" s="96"/>
      <c r="IK271" s="96"/>
      <c r="IL271" s="96"/>
      <c r="IM271" s="96"/>
      <c r="IN271" s="96"/>
      <c r="IO271" s="96"/>
    </row>
    <row r="272" spans="1:250" s="35" customFormat="1">
      <c r="A272" s="85"/>
      <c r="B272" s="2"/>
      <c r="C272" s="1"/>
      <c r="D272" s="9"/>
      <c r="E272" s="9"/>
      <c r="F272" s="9"/>
      <c r="G272" s="24"/>
      <c r="H272" s="7"/>
      <c r="I272" s="7"/>
      <c r="J272" s="7"/>
      <c r="K272" s="23"/>
      <c r="L272" s="38"/>
      <c r="M272" s="24"/>
      <c r="N272" s="24"/>
      <c r="O272" s="34"/>
      <c r="P272" s="34"/>
      <c r="Q272" s="34"/>
      <c r="R272" s="34"/>
      <c r="S272" s="34"/>
      <c r="T272" s="34"/>
      <c r="U272" s="34"/>
      <c r="V272" s="34"/>
      <c r="W272" s="34"/>
      <c r="X272" s="34"/>
      <c r="Y272" s="34"/>
      <c r="Z272" s="34"/>
      <c r="AA272" s="34"/>
      <c r="AB272" s="34"/>
      <c r="AC272" s="34"/>
      <c r="AD272" s="34"/>
      <c r="AE272" s="34"/>
      <c r="AF272" s="34"/>
      <c r="AG272" s="34"/>
      <c r="AH272" s="34"/>
      <c r="AI272" s="34"/>
      <c r="AJ272" s="34"/>
      <c r="AK272" s="34"/>
      <c r="AL272" s="34"/>
      <c r="AM272" s="34"/>
      <c r="AN272" s="34"/>
      <c r="AO272" s="34"/>
      <c r="AP272" s="34"/>
      <c r="AQ272" s="34"/>
      <c r="AR272" s="34"/>
      <c r="AS272" s="34"/>
      <c r="AT272" s="34"/>
      <c r="AU272" s="34"/>
      <c r="AV272" s="34"/>
      <c r="AW272" s="34"/>
      <c r="AX272" s="34"/>
      <c r="AY272" s="34"/>
      <c r="AZ272" s="34"/>
      <c r="BA272" s="34"/>
      <c r="BB272" s="34"/>
      <c r="BC272" s="34"/>
      <c r="BD272" s="34"/>
      <c r="BE272" s="34"/>
      <c r="BF272" s="34"/>
      <c r="BG272" s="34"/>
      <c r="BH272" s="34"/>
      <c r="BI272" s="34"/>
      <c r="BJ272" s="34"/>
      <c r="BK272" s="34"/>
      <c r="BL272" s="34"/>
      <c r="BM272" s="34"/>
      <c r="BN272" s="34"/>
      <c r="BO272" s="34"/>
      <c r="BP272" s="34"/>
      <c r="BQ272" s="34"/>
      <c r="BR272" s="34"/>
      <c r="BS272" s="34"/>
      <c r="BT272" s="34"/>
      <c r="BU272" s="34"/>
      <c r="BV272" s="34"/>
      <c r="BW272" s="34"/>
      <c r="BX272" s="34"/>
      <c r="BY272" s="34"/>
      <c r="BZ272" s="34"/>
      <c r="CA272" s="34"/>
      <c r="CB272" s="34"/>
      <c r="CC272" s="34"/>
      <c r="CD272" s="34"/>
      <c r="CE272" s="34"/>
      <c r="CF272" s="34"/>
      <c r="CG272" s="34"/>
      <c r="CH272" s="34"/>
      <c r="CI272" s="34"/>
      <c r="CJ272" s="34"/>
      <c r="CK272" s="34"/>
      <c r="CL272" s="34"/>
      <c r="CM272" s="34"/>
      <c r="CN272" s="34"/>
      <c r="CO272" s="34"/>
      <c r="CP272" s="34"/>
      <c r="CQ272" s="34"/>
      <c r="CR272" s="34"/>
      <c r="CS272" s="34"/>
      <c r="CT272" s="34"/>
      <c r="CU272" s="34"/>
      <c r="CV272" s="34"/>
      <c r="CW272" s="34"/>
      <c r="CX272" s="34"/>
      <c r="CY272" s="34"/>
      <c r="CZ272" s="34"/>
      <c r="DA272" s="34"/>
      <c r="DB272" s="34"/>
      <c r="DC272" s="34"/>
      <c r="DD272" s="34"/>
      <c r="DE272" s="34"/>
      <c r="DF272" s="34"/>
      <c r="DG272" s="34"/>
      <c r="DH272" s="34"/>
      <c r="DI272" s="34"/>
      <c r="DJ272" s="34"/>
      <c r="DK272" s="34"/>
      <c r="DL272" s="34"/>
      <c r="DM272" s="34"/>
      <c r="DN272" s="34"/>
      <c r="DO272" s="34"/>
      <c r="DP272" s="34"/>
      <c r="DQ272" s="34"/>
      <c r="DR272" s="34"/>
      <c r="DS272" s="34"/>
      <c r="DT272" s="34"/>
      <c r="DU272" s="34"/>
      <c r="DV272" s="34"/>
      <c r="DW272" s="34"/>
      <c r="DX272" s="34"/>
      <c r="DY272" s="34"/>
      <c r="DZ272" s="34"/>
      <c r="EA272" s="34"/>
      <c r="EB272" s="34"/>
      <c r="EC272" s="34"/>
      <c r="ED272" s="34"/>
      <c r="EE272" s="34"/>
      <c r="EF272" s="34"/>
      <c r="EG272" s="34"/>
      <c r="EH272" s="34"/>
      <c r="EI272" s="34"/>
      <c r="EJ272" s="34"/>
      <c r="EK272" s="34"/>
      <c r="EL272" s="34"/>
      <c r="EM272" s="34"/>
      <c r="EN272" s="34"/>
      <c r="EO272" s="34"/>
      <c r="EP272" s="34"/>
      <c r="EQ272" s="34"/>
      <c r="ER272" s="34"/>
      <c r="ES272" s="34"/>
      <c r="ET272" s="34"/>
      <c r="EU272" s="34"/>
      <c r="EV272" s="34"/>
      <c r="EW272" s="34"/>
      <c r="EX272" s="34"/>
      <c r="EY272" s="34"/>
      <c r="EZ272" s="34"/>
      <c r="FA272" s="34"/>
      <c r="FB272" s="34"/>
      <c r="FC272" s="34"/>
      <c r="FD272" s="34"/>
      <c r="FE272" s="34"/>
      <c r="FF272" s="34"/>
      <c r="FG272" s="34"/>
      <c r="FH272" s="34"/>
      <c r="FI272" s="34"/>
      <c r="FJ272" s="34"/>
      <c r="FK272" s="34"/>
      <c r="FL272" s="34"/>
      <c r="FM272" s="34"/>
      <c r="FN272" s="34"/>
      <c r="FO272" s="34"/>
      <c r="FP272" s="34"/>
      <c r="FQ272" s="34"/>
      <c r="FR272" s="34"/>
      <c r="FS272" s="34"/>
      <c r="FT272" s="34"/>
      <c r="FU272" s="34"/>
      <c r="FV272" s="34"/>
      <c r="FW272" s="34"/>
      <c r="FX272" s="34"/>
      <c r="FY272" s="34"/>
      <c r="FZ272" s="34"/>
      <c r="GA272" s="34"/>
      <c r="GB272" s="34"/>
      <c r="GC272" s="34"/>
      <c r="GD272" s="34"/>
      <c r="GE272" s="34"/>
      <c r="GF272" s="34"/>
      <c r="GG272" s="34"/>
      <c r="GH272" s="34"/>
      <c r="GI272" s="34"/>
      <c r="GJ272" s="34"/>
      <c r="GK272" s="34"/>
      <c r="GL272" s="34"/>
      <c r="GM272" s="34"/>
      <c r="GN272" s="34"/>
      <c r="GO272" s="34"/>
      <c r="GP272" s="34"/>
      <c r="GQ272" s="34"/>
      <c r="GR272" s="34"/>
      <c r="GS272" s="34"/>
      <c r="GT272" s="34"/>
      <c r="GU272" s="34"/>
      <c r="GV272" s="34"/>
      <c r="GW272" s="34"/>
      <c r="GX272" s="34"/>
      <c r="GY272" s="34"/>
      <c r="GZ272" s="34"/>
      <c r="HA272" s="34"/>
      <c r="HB272" s="34"/>
      <c r="HC272" s="34"/>
      <c r="HD272" s="34"/>
      <c r="HE272" s="34"/>
      <c r="HF272" s="34"/>
      <c r="HG272" s="34"/>
      <c r="HH272" s="34"/>
      <c r="HI272" s="34"/>
      <c r="HJ272" s="34"/>
      <c r="HK272" s="34"/>
      <c r="HL272" s="34"/>
      <c r="HM272" s="34"/>
      <c r="HN272" s="34"/>
      <c r="HO272" s="34"/>
      <c r="HP272" s="34"/>
      <c r="HQ272" s="34"/>
      <c r="HR272" s="34"/>
      <c r="HS272" s="34"/>
      <c r="HT272" s="34"/>
      <c r="HU272" s="34"/>
      <c r="HV272" s="34"/>
      <c r="HW272" s="34"/>
      <c r="HX272" s="34"/>
      <c r="HY272" s="34"/>
      <c r="HZ272" s="34"/>
      <c r="IA272" s="34"/>
      <c r="IB272" s="34"/>
      <c r="IC272" s="34"/>
      <c r="ID272" s="34"/>
      <c r="IE272" s="34"/>
      <c r="IF272" s="34"/>
      <c r="IG272" s="34"/>
      <c r="IH272" s="34"/>
      <c r="II272" s="34"/>
      <c r="IJ272" s="34"/>
      <c r="IK272" s="34"/>
      <c r="IL272" s="34"/>
      <c r="IM272" s="34"/>
      <c r="IN272" s="34"/>
      <c r="IO272" s="34"/>
    </row>
    <row r="273" spans="1:250" s="35" customFormat="1" ht="20.25" customHeight="1">
      <c r="A273" s="86"/>
      <c r="B273" s="136" t="s">
        <v>24</v>
      </c>
      <c r="C273" s="136"/>
      <c r="D273" s="39"/>
      <c r="E273" s="40"/>
      <c r="F273" s="41"/>
      <c r="G273" s="24"/>
      <c r="H273" s="7"/>
      <c r="I273" s="7"/>
      <c r="J273" s="7"/>
      <c r="K273" s="23"/>
      <c r="L273" s="24"/>
      <c r="M273" s="24"/>
      <c r="N273" s="24"/>
      <c r="O273" s="34"/>
      <c r="P273" s="34"/>
      <c r="Q273" s="34"/>
      <c r="R273" s="34"/>
      <c r="S273" s="34"/>
      <c r="T273" s="34"/>
      <c r="U273" s="34"/>
      <c r="V273" s="34"/>
      <c r="W273" s="34"/>
      <c r="X273" s="34"/>
      <c r="Y273" s="34"/>
      <c r="Z273" s="34"/>
      <c r="AA273" s="34"/>
      <c r="AB273" s="34"/>
      <c r="AC273" s="34"/>
      <c r="AD273" s="34"/>
      <c r="AE273" s="34"/>
      <c r="AF273" s="34"/>
      <c r="AG273" s="34"/>
      <c r="AH273" s="34"/>
      <c r="AI273" s="34"/>
      <c r="AJ273" s="34"/>
      <c r="AK273" s="34"/>
      <c r="AL273" s="34"/>
      <c r="AM273" s="34"/>
      <c r="AN273" s="34"/>
      <c r="AO273" s="34"/>
      <c r="AP273" s="34"/>
      <c r="AQ273" s="34"/>
      <c r="AR273" s="34"/>
      <c r="AS273" s="34"/>
      <c r="AT273" s="34"/>
      <c r="AU273" s="34"/>
      <c r="AV273" s="34"/>
      <c r="AW273" s="34"/>
      <c r="AX273" s="34"/>
      <c r="AY273" s="34"/>
      <c r="AZ273" s="34"/>
      <c r="BA273" s="34"/>
      <c r="BB273" s="34"/>
      <c r="BC273" s="34"/>
      <c r="BD273" s="34"/>
      <c r="BE273" s="34"/>
      <c r="BF273" s="34"/>
      <c r="BG273" s="34"/>
      <c r="BH273" s="34"/>
      <c r="BI273" s="34"/>
      <c r="BJ273" s="34"/>
      <c r="BK273" s="34"/>
      <c r="BL273" s="34"/>
      <c r="BM273" s="34"/>
      <c r="BN273" s="34"/>
      <c r="BO273" s="34"/>
      <c r="BP273" s="34"/>
      <c r="BQ273" s="34"/>
      <c r="BR273" s="34"/>
      <c r="BS273" s="34"/>
      <c r="BT273" s="34"/>
      <c r="BU273" s="34"/>
      <c r="BV273" s="34"/>
      <c r="BW273" s="34"/>
      <c r="BX273" s="34"/>
      <c r="BY273" s="34"/>
      <c r="BZ273" s="34"/>
      <c r="CA273" s="34"/>
      <c r="CB273" s="34"/>
      <c r="CC273" s="34"/>
      <c r="CD273" s="34"/>
      <c r="CE273" s="34"/>
      <c r="CF273" s="34"/>
      <c r="CG273" s="34"/>
      <c r="CH273" s="34"/>
      <c r="CI273" s="34"/>
      <c r="CJ273" s="34"/>
      <c r="CK273" s="34"/>
      <c r="CL273" s="34"/>
      <c r="CM273" s="34"/>
      <c r="CN273" s="34"/>
      <c r="CO273" s="34"/>
      <c r="CP273" s="34"/>
      <c r="CQ273" s="34"/>
      <c r="CR273" s="34"/>
      <c r="CS273" s="34"/>
      <c r="CT273" s="34"/>
      <c r="CU273" s="34"/>
      <c r="CV273" s="34"/>
      <c r="CW273" s="34"/>
      <c r="CX273" s="34"/>
      <c r="CY273" s="34"/>
      <c r="CZ273" s="34"/>
      <c r="DA273" s="34"/>
      <c r="DB273" s="34"/>
      <c r="DC273" s="34"/>
      <c r="DD273" s="34"/>
      <c r="DE273" s="34"/>
      <c r="DF273" s="34"/>
      <c r="DG273" s="34"/>
      <c r="DH273" s="34"/>
      <c r="DI273" s="34"/>
      <c r="DJ273" s="34"/>
      <c r="DK273" s="34"/>
      <c r="DL273" s="34"/>
      <c r="DM273" s="34"/>
      <c r="DN273" s="34"/>
      <c r="DO273" s="34"/>
      <c r="DP273" s="34"/>
      <c r="DQ273" s="34"/>
      <c r="DR273" s="34"/>
      <c r="DS273" s="34"/>
      <c r="DT273" s="34"/>
      <c r="DU273" s="34"/>
      <c r="DV273" s="34"/>
      <c r="DW273" s="34"/>
      <c r="DX273" s="34"/>
      <c r="DY273" s="34"/>
      <c r="DZ273" s="34"/>
      <c r="EA273" s="34"/>
      <c r="EB273" s="34"/>
      <c r="EC273" s="34"/>
      <c r="ED273" s="34"/>
      <c r="EE273" s="34"/>
      <c r="EF273" s="34"/>
      <c r="EG273" s="34"/>
      <c r="EH273" s="34"/>
      <c r="EI273" s="34"/>
      <c r="EJ273" s="34"/>
      <c r="EK273" s="34"/>
      <c r="EL273" s="34"/>
      <c r="EM273" s="34"/>
      <c r="EN273" s="34"/>
      <c r="EO273" s="34"/>
      <c r="EP273" s="34"/>
      <c r="EQ273" s="34"/>
      <c r="ER273" s="34"/>
      <c r="ES273" s="34"/>
      <c r="ET273" s="34"/>
      <c r="EU273" s="34"/>
      <c r="EV273" s="34"/>
      <c r="EW273" s="34"/>
      <c r="EX273" s="34"/>
      <c r="EY273" s="34"/>
      <c r="EZ273" s="34"/>
      <c r="FA273" s="34"/>
      <c r="FB273" s="34"/>
      <c r="FC273" s="34"/>
      <c r="FD273" s="34"/>
      <c r="FE273" s="34"/>
      <c r="FF273" s="34"/>
      <c r="FG273" s="34"/>
      <c r="FH273" s="34"/>
      <c r="FI273" s="34"/>
      <c r="FJ273" s="34"/>
      <c r="FK273" s="34"/>
      <c r="FL273" s="34"/>
      <c r="FM273" s="34"/>
      <c r="FN273" s="34"/>
      <c r="FO273" s="34"/>
      <c r="FP273" s="34"/>
      <c r="FQ273" s="34"/>
      <c r="FR273" s="34"/>
      <c r="FS273" s="34"/>
      <c r="FT273" s="34"/>
      <c r="FU273" s="34"/>
      <c r="FV273" s="34"/>
      <c r="FW273" s="34"/>
      <c r="FX273" s="34"/>
      <c r="FY273" s="34"/>
      <c r="FZ273" s="34"/>
      <c r="GA273" s="34"/>
      <c r="GB273" s="34"/>
      <c r="GC273" s="34"/>
      <c r="GD273" s="34"/>
      <c r="GE273" s="34"/>
      <c r="GF273" s="34"/>
      <c r="GG273" s="34"/>
      <c r="GH273" s="34"/>
      <c r="GI273" s="34"/>
      <c r="GJ273" s="34"/>
      <c r="GK273" s="34"/>
      <c r="GL273" s="34"/>
      <c r="GM273" s="34"/>
      <c r="GN273" s="34"/>
      <c r="GO273" s="34"/>
      <c r="GP273" s="34"/>
      <c r="GQ273" s="34"/>
      <c r="GR273" s="34"/>
      <c r="GS273" s="34"/>
      <c r="GT273" s="34"/>
      <c r="GU273" s="34"/>
      <c r="GV273" s="34"/>
      <c r="GW273" s="34"/>
      <c r="GX273" s="34"/>
      <c r="GY273" s="34"/>
      <c r="GZ273" s="34"/>
      <c r="HA273" s="34"/>
      <c r="HB273" s="34"/>
      <c r="HC273" s="34"/>
      <c r="HD273" s="34"/>
      <c r="HE273" s="34"/>
      <c r="HF273" s="34"/>
      <c r="HG273" s="34"/>
      <c r="HH273" s="34"/>
      <c r="HI273" s="34"/>
      <c r="HJ273" s="34"/>
      <c r="HK273" s="34"/>
      <c r="HL273" s="34"/>
      <c r="HM273" s="34"/>
      <c r="HN273" s="34"/>
      <c r="HO273" s="34"/>
      <c r="HP273" s="34"/>
      <c r="HQ273" s="34"/>
      <c r="HR273" s="34"/>
      <c r="HS273" s="34"/>
      <c r="HT273" s="34"/>
      <c r="HU273" s="34"/>
      <c r="HV273" s="34"/>
      <c r="HW273" s="34"/>
      <c r="HX273" s="34"/>
      <c r="HY273" s="34"/>
      <c r="HZ273" s="34"/>
      <c r="IA273" s="34"/>
      <c r="IB273" s="34"/>
      <c r="IC273" s="34"/>
      <c r="ID273" s="34"/>
      <c r="IE273" s="34"/>
      <c r="IF273" s="34"/>
      <c r="IG273" s="34"/>
      <c r="IH273" s="34"/>
      <c r="II273" s="34"/>
      <c r="IJ273" s="34"/>
      <c r="IK273" s="34"/>
      <c r="IL273" s="34"/>
      <c r="IM273" s="34"/>
      <c r="IN273" s="34"/>
      <c r="IO273" s="34"/>
      <c r="IP273" s="34"/>
    </row>
    <row r="274" spans="1:250" s="35" customFormat="1" ht="24.75" customHeight="1">
      <c r="A274" s="86"/>
      <c r="B274" s="136" t="s">
        <v>25</v>
      </c>
      <c r="C274" s="136"/>
      <c r="D274" s="39"/>
      <c r="E274" s="40"/>
      <c r="F274" s="41"/>
      <c r="G274" s="24"/>
      <c r="H274" s="7"/>
      <c r="I274" s="7"/>
      <c r="J274" s="7"/>
      <c r="K274" s="23"/>
      <c r="L274" s="24"/>
      <c r="M274" s="24"/>
      <c r="N274" s="24"/>
      <c r="O274" s="34"/>
      <c r="P274" s="34"/>
      <c r="Q274" s="34"/>
      <c r="R274" s="34"/>
      <c r="S274" s="34"/>
      <c r="T274" s="34"/>
      <c r="U274" s="34"/>
      <c r="V274" s="34"/>
      <c r="W274" s="34"/>
      <c r="X274" s="34"/>
      <c r="Y274" s="34"/>
      <c r="Z274" s="34"/>
      <c r="AA274" s="34"/>
      <c r="AB274" s="34"/>
      <c r="AC274" s="34"/>
      <c r="AD274" s="34"/>
      <c r="AE274" s="34"/>
      <c r="AF274" s="34"/>
      <c r="AG274" s="34"/>
      <c r="AH274" s="34"/>
      <c r="AI274" s="34"/>
      <c r="AJ274" s="34"/>
      <c r="AK274" s="34"/>
      <c r="AL274" s="34"/>
      <c r="AM274" s="34"/>
      <c r="AN274" s="34"/>
      <c r="AO274" s="34"/>
      <c r="AP274" s="34"/>
      <c r="AQ274" s="34"/>
      <c r="AR274" s="34"/>
      <c r="AS274" s="34"/>
      <c r="AT274" s="34"/>
      <c r="AU274" s="34"/>
      <c r="AV274" s="34"/>
      <c r="AW274" s="34"/>
      <c r="AX274" s="34"/>
      <c r="AY274" s="34"/>
      <c r="AZ274" s="34"/>
      <c r="BA274" s="34"/>
      <c r="BB274" s="34"/>
      <c r="BC274" s="34"/>
      <c r="BD274" s="34"/>
      <c r="BE274" s="34"/>
      <c r="BF274" s="34"/>
      <c r="BG274" s="34"/>
      <c r="BH274" s="34"/>
      <c r="BI274" s="34"/>
      <c r="BJ274" s="34"/>
      <c r="BK274" s="34"/>
      <c r="BL274" s="34"/>
      <c r="BM274" s="34"/>
      <c r="BN274" s="34"/>
      <c r="BO274" s="34"/>
      <c r="BP274" s="34"/>
      <c r="BQ274" s="34"/>
      <c r="BR274" s="34"/>
      <c r="BS274" s="34"/>
      <c r="BT274" s="34"/>
      <c r="BU274" s="34"/>
      <c r="BV274" s="34"/>
      <c r="BW274" s="34"/>
      <c r="BX274" s="34"/>
      <c r="BY274" s="34"/>
      <c r="BZ274" s="34"/>
      <c r="CA274" s="34"/>
      <c r="CB274" s="34"/>
      <c r="CC274" s="34"/>
      <c r="CD274" s="34"/>
      <c r="CE274" s="34"/>
      <c r="CF274" s="34"/>
      <c r="CG274" s="34"/>
      <c r="CH274" s="34"/>
      <c r="CI274" s="34"/>
      <c r="CJ274" s="34"/>
      <c r="CK274" s="34"/>
      <c r="CL274" s="34"/>
      <c r="CM274" s="34"/>
      <c r="CN274" s="34"/>
      <c r="CO274" s="34"/>
      <c r="CP274" s="34"/>
      <c r="CQ274" s="34"/>
      <c r="CR274" s="34"/>
      <c r="CS274" s="34"/>
      <c r="CT274" s="34"/>
      <c r="CU274" s="34"/>
      <c r="CV274" s="34"/>
      <c r="CW274" s="34"/>
      <c r="CX274" s="34"/>
      <c r="CY274" s="34"/>
      <c r="CZ274" s="34"/>
      <c r="DA274" s="34"/>
      <c r="DB274" s="34"/>
      <c r="DC274" s="34"/>
      <c r="DD274" s="34"/>
      <c r="DE274" s="34"/>
      <c r="DF274" s="34"/>
      <c r="DG274" s="34"/>
      <c r="DH274" s="34"/>
      <c r="DI274" s="34"/>
      <c r="DJ274" s="34"/>
      <c r="DK274" s="34"/>
      <c r="DL274" s="34"/>
      <c r="DM274" s="34"/>
      <c r="DN274" s="34"/>
      <c r="DO274" s="34"/>
      <c r="DP274" s="34"/>
      <c r="DQ274" s="34"/>
      <c r="DR274" s="34"/>
      <c r="DS274" s="34"/>
      <c r="DT274" s="34"/>
      <c r="DU274" s="34"/>
      <c r="DV274" s="34"/>
      <c r="DW274" s="34"/>
      <c r="DX274" s="34"/>
      <c r="DY274" s="34"/>
      <c r="DZ274" s="34"/>
      <c r="EA274" s="34"/>
      <c r="EB274" s="34"/>
      <c r="EC274" s="34"/>
      <c r="ED274" s="34"/>
      <c r="EE274" s="34"/>
      <c r="EF274" s="34"/>
      <c r="EG274" s="34"/>
      <c r="EH274" s="34"/>
      <c r="EI274" s="34"/>
      <c r="EJ274" s="34"/>
      <c r="EK274" s="34"/>
      <c r="EL274" s="34"/>
      <c r="EM274" s="34"/>
      <c r="EN274" s="34"/>
      <c r="EO274" s="34"/>
      <c r="EP274" s="34"/>
      <c r="EQ274" s="34"/>
      <c r="ER274" s="34"/>
      <c r="ES274" s="34"/>
      <c r="ET274" s="34"/>
      <c r="EU274" s="34"/>
      <c r="EV274" s="34"/>
      <c r="EW274" s="34"/>
      <c r="EX274" s="34"/>
      <c r="EY274" s="34"/>
      <c r="EZ274" s="34"/>
      <c r="FA274" s="34"/>
      <c r="FB274" s="34"/>
      <c r="FC274" s="34"/>
      <c r="FD274" s="34"/>
      <c r="FE274" s="34"/>
      <c r="FF274" s="34"/>
      <c r="FG274" s="34"/>
      <c r="FH274" s="34"/>
      <c r="FI274" s="34"/>
      <c r="FJ274" s="34"/>
      <c r="FK274" s="34"/>
      <c r="FL274" s="34"/>
      <c r="FM274" s="34"/>
      <c r="FN274" s="34"/>
      <c r="FO274" s="34"/>
      <c r="FP274" s="34"/>
      <c r="FQ274" s="34"/>
      <c r="FR274" s="34"/>
      <c r="FS274" s="34"/>
      <c r="FT274" s="34"/>
      <c r="FU274" s="34"/>
      <c r="FV274" s="34"/>
      <c r="FW274" s="34"/>
      <c r="FX274" s="34"/>
      <c r="FY274" s="34"/>
      <c r="FZ274" s="34"/>
      <c r="GA274" s="34"/>
      <c r="GB274" s="34"/>
      <c r="GC274" s="34"/>
      <c r="GD274" s="34"/>
      <c r="GE274" s="34"/>
      <c r="GF274" s="34"/>
      <c r="GG274" s="34"/>
      <c r="GH274" s="34"/>
      <c r="GI274" s="34"/>
      <c r="GJ274" s="34"/>
      <c r="GK274" s="34"/>
      <c r="GL274" s="34"/>
      <c r="GM274" s="34"/>
      <c r="GN274" s="34"/>
      <c r="GO274" s="34"/>
      <c r="GP274" s="34"/>
      <c r="GQ274" s="34"/>
      <c r="GR274" s="34"/>
      <c r="GS274" s="34"/>
      <c r="GT274" s="34"/>
      <c r="GU274" s="34"/>
      <c r="GV274" s="34"/>
      <c r="GW274" s="34"/>
      <c r="GX274" s="34"/>
      <c r="GY274" s="34"/>
      <c r="GZ274" s="34"/>
      <c r="HA274" s="34"/>
      <c r="HB274" s="34"/>
      <c r="HC274" s="34"/>
      <c r="HD274" s="34"/>
      <c r="HE274" s="34"/>
      <c r="HF274" s="34"/>
      <c r="HG274" s="34"/>
      <c r="HH274" s="34"/>
      <c r="HI274" s="34"/>
      <c r="HJ274" s="34"/>
      <c r="HK274" s="34"/>
      <c r="HL274" s="34"/>
      <c r="HM274" s="34"/>
      <c r="HN274" s="34"/>
      <c r="HO274" s="34"/>
      <c r="HP274" s="34"/>
      <c r="HQ274" s="34"/>
      <c r="HR274" s="34"/>
      <c r="HS274" s="34"/>
      <c r="HT274" s="34"/>
      <c r="HU274" s="34"/>
      <c r="HV274" s="34"/>
      <c r="HW274" s="34"/>
      <c r="HX274" s="34"/>
      <c r="HY274" s="34"/>
      <c r="HZ274" s="34"/>
      <c r="IA274" s="34"/>
      <c r="IB274" s="34"/>
      <c r="IC274" s="34"/>
      <c r="ID274" s="34"/>
      <c r="IE274" s="34"/>
      <c r="IF274" s="34"/>
      <c r="IG274" s="34"/>
      <c r="IH274" s="34"/>
      <c r="II274" s="34"/>
      <c r="IJ274" s="34"/>
      <c r="IK274" s="34"/>
      <c r="IL274" s="34"/>
      <c r="IM274" s="34"/>
      <c r="IN274" s="34"/>
      <c r="IO274" s="34"/>
      <c r="IP274" s="34"/>
    </row>
    <row r="275" spans="1:250" s="35" customFormat="1" ht="27.75" customHeight="1">
      <c r="A275" s="86"/>
      <c r="B275" s="136" t="s">
        <v>12</v>
      </c>
      <c r="C275" s="136"/>
      <c r="D275" s="39"/>
      <c r="E275" s="40"/>
      <c r="F275" s="41"/>
      <c r="G275" s="24"/>
      <c r="H275" s="7"/>
      <c r="I275" s="7"/>
      <c r="J275" s="7"/>
      <c r="K275" s="23"/>
      <c r="L275" s="24"/>
      <c r="M275" s="24"/>
      <c r="N275" s="24"/>
      <c r="O275" s="34"/>
      <c r="P275" s="34"/>
      <c r="Q275" s="34"/>
      <c r="R275" s="34"/>
      <c r="S275" s="34"/>
      <c r="T275" s="34"/>
      <c r="U275" s="34"/>
      <c r="V275" s="34"/>
      <c r="W275" s="34"/>
      <c r="X275" s="34"/>
      <c r="Y275" s="34"/>
      <c r="Z275" s="34"/>
      <c r="AA275" s="34"/>
      <c r="AB275" s="34"/>
      <c r="AC275" s="34"/>
      <c r="AD275" s="34"/>
      <c r="AE275" s="34"/>
      <c r="AF275" s="34"/>
      <c r="AG275" s="34"/>
      <c r="AH275" s="34"/>
      <c r="AI275" s="34"/>
      <c r="AJ275" s="34"/>
      <c r="AK275" s="34"/>
      <c r="AL275" s="34"/>
      <c r="AM275" s="34"/>
      <c r="AN275" s="34"/>
      <c r="AO275" s="34"/>
      <c r="AP275" s="34"/>
      <c r="AQ275" s="34"/>
      <c r="AR275" s="34"/>
      <c r="AS275" s="34"/>
      <c r="AT275" s="34"/>
      <c r="AU275" s="34"/>
      <c r="AV275" s="34"/>
      <c r="AW275" s="34"/>
      <c r="AX275" s="34"/>
      <c r="AY275" s="34"/>
      <c r="AZ275" s="34"/>
      <c r="BA275" s="34"/>
      <c r="BB275" s="34"/>
      <c r="BC275" s="34"/>
      <c r="BD275" s="34"/>
      <c r="BE275" s="34"/>
      <c r="BF275" s="34"/>
      <c r="BG275" s="34"/>
      <c r="BH275" s="34"/>
      <c r="BI275" s="34"/>
      <c r="BJ275" s="34"/>
      <c r="BK275" s="34"/>
      <c r="BL275" s="34"/>
      <c r="BM275" s="34"/>
      <c r="BN275" s="34"/>
      <c r="BO275" s="34"/>
      <c r="BP275" s="34"/>
      <c r="BQ275" s="34"/>
      <c r="BR275" s="34"/>
      <c r="BS275" s="34"/>
      <c r="BT275" s="34"/>
      <c r="BU275" s="34"/>
      <c r="BV275" s="34"/>
      <c r="BW275" s="34"/>
      <c r="BX275" s="34"/>
      <c r="BY275" s="34"/>
      <c r="BZ275" s="34"/>
      <c r="CA275" s="34"/>
      <c r="CB275" s="34"/>
      <c r="CC275" s="34"/>
      <c r="CD275" s="34"/>
      <c r="CE275" s="34"/>
      <c r="CF275" s="34"/>
      <c r="CG275" s="34"/>
      <c r="CH275" s="34"/>
      <c r="CI275" s="34"/>
      <c r="CJ275" s="34"/>
      <c r="CK275" s="34"/>
      <c r="CL275" s="34"/>
      <c r="CM275" s="34"/>
      <c r="CN275" s="34"/>
      <c r="CO275" s="34"/>
      <c r="CP275" s="34"/>
      <c r="CQ275" s="34"/>
      <c r="CR275" s="34"/>
      <c r="CS275" s="34"/>
      <c r="CT275" s="34"/>
      <c r="CU275" s="34"/>
      <c r="CV275" s="34"/>
      <c r="CW275" s="34"/>
      <c r="CX275" s="34"/>
      <c r="CY275" s="34"/>
      <c r="CZ275" s="34"/>
      <c r="DA275" s="34"/>
      <c r="DB275" s="34"/>
      <c r="DC275" s="34"/>
      <c r="DD275" s="34"/>
      <c r="DE275" s="34"/>
      <c r="DF275" s="34"/>
      <c r="DG275" s="34"/>
      <c r="DH275" s="34"/>
      <c r="DI275" s="34"/>
      <c r="DJ275" s="34"/>
      <c r="DK275" s="34"/>
      <c r="DL275" s="34"/>
      <c r="DM275" s="34"/>
      <c r="DN275" s="34"/>
      <c r="DO275" s="34"/>
      <c r="DP275" s="34"/>
      <c r="DQ275" s="34"/>
      <c r="DR275" s="34"/>
      <c r="DS275" s="34"/>
      <c r="DT275" s="34"/>
      <c r="DU275" s="34"/>
      <c r="DV275" s="34"/>
      <c r="DW275" s="34"/>
      <c r="DX275" s="34"/>
      <c r="DY275" s="34"/>
      <c r="DZ275" s="34"/>
      <c r="EA275" s="34"/>
      <c r="EB275" s="34"/>
      <c r="EC275" s="34"/>
      <c r="ED275" s="34"/>
      <c r="EE275" s="34"/>
      <c r="EF275" s="34"/>
      <c r="EG275" s="34"/>
      <c r="EH275" s="34"/>
      <c r="EI275" s="34"/>
      <c r="EJ275" s="34"/>
      <c r="EK275" s="34"/>
      <c r="EL275" s="34"/>
      <c r="EM275" s="34"/>
      <c r="EN275" s="34"/>
      <c r="EO275" s="34"/>
      <c r="EP275" s="34"/>
      <c r="EQ275" s="34"/>
      <c r="ER275" s="34"/>
      <c r="ES275" s="34"/>
      <c r="ET275" s="34"/>
      <c r="EU275" s="34"/>
      <c r="EV275" s="34"/>
      <c r="EW275" s="34"/>
      <c r="EX275" s="34"/>
      <c r="EY275" s="34"/>
      <c r="EZ275" s="34"/>
      <c r="FA275" s="34"/>
      <c r="FB275" s="34"/>
      <c r="FC275" s="34"/>
      <c r="FD275" s="34"/>
      <c r="FE275" s="34"/>
      <c r="FF275" s="34"/>
      <c r="FG275" s="34"/>
      <c r="FH275" s="34"/>
      <c r="FI275" s="34"/>
      <c r="FJ275" s="34"/>
      <c r="FK275" s="34"/>
      <c r="FL275" s="34"/>
      <c r="FM275" s="34"/>
      <c r="FN275" s="34"/>
      <c r="FO275" s="34"/>
      <c r="FP275" s="34"/>
      <c r="FQ275" s="34"/>
      <c r="FR275" s="34"/>
      <c r="FS275" s="34"/>
      <c r="FT275" s="34"/>
      <c r="FU275" s="34"/>
      <c r="FV275" s="34"/>
      <c r="FW275" s="34"/>
      <c r="FX275" s="34"/>
      <c r="FY275" s="34"/>
      <c r="FZ275" s="34"/>
      <c r="GA275" s="34"/>
      <c r="GB275" s="34"/>
      <c r="GC275" s="34"/>
      <c r="GD275" s="34"/>
      <c r="GE275" s="34"/>
      <c r="GF275" s="34"/>
      <c r="GG275" s="34"/>
      <c r="GH275" s="34"/>
      <c r="GI275" s="34"/>
      <c r="GJ275" s="34"/>
      <c r="GK275" s="34"/>
      <c r="GL275" s="34"/>
      <c r="GM275" s="34"/>
      <c r="GN275" s="34"/>
      <c r="GO275" s="34"/>
      <c r="GP275" s="34"/>
      <c r="GQ275" s="34"/>
      <c r="GR275" s="34"/>
      <c r="GS275" s="34"/>
      <c r="GT275" s="34"/>
      <c r="GU275" s="34"/>
      <c r="GV275" s="34"/>
      <c r="GW275" s="34"/>
      <c r="GX275" s="34"/>
      <c r="GY275" s="34"/>
      <c r="GZ275" s="34"/>
      <c r="HA275" s="34"/>
      <c r="HB275" s="34"/>
      <c r="HC275" s="34"/>
      <c r="HD275" s="34"/>
      <c r="HE275" s="34"/>
      <c r="HF275" s="34"/>
      <c r="HG275" s="34"/>
      <c r="HH275" s="34"/>
      <c r="HI275" s="34"/>
      <c r="HJ275" s="34"/>
      <c r="HK275" s="34"/>
      <c r="HL275" s="34"/>
      <c r="HM275" s="34"/>
      <c r="HN275" s="34"/>
      <c r="HO275" s="34"/>
      <c r="HP275" s="34"/>
      <c r="HQ275" s="34"/>
      <c r="HR275" s="34"/>
      <c r="HS275" s="34"/>
      <c r="HT275" s="34"/>
      <c r="HU275" s="34"/>
      <c r="HV275" s="34"/>
      <c r="HW275" s="34"/>
      <c r="HX275" s="34"/>
      <c r="HY275" s="34"/>
      <c r="HZ275" s="34"/>
      <c r="IA275" s="34"/>
      <c r="IB275" s="34"/>
      <c r="IC275" s="34"/>
      <c r="ID275" s="34"/>
      <c r="IE275" s="34"/>
      <c r="IF275" s="34"/>
      <c r="IG275" s="34"/>
      <c r="IH275" s="34"/>
      <c r="II275" s="34"/>
      <c r="IJ275" s="34"/>
      <c r="IK275" s="34"/>
      <c r="IL275" s="34"/>
      <c r="IM275" s="34"/>
      <c r="IN275" s="34"/>
      <c r="IO275" s="34"/>
      <c r="IP275" s="34"/>
    </row>
    <row r="276" spans="1:250" ht="36.6" customHeight="1">
      <c r="A276" s="111"/>
      <c r="B276" s="111"/>
      <c r="C276" s="111"/>
      <c r="D276" s="111"/>
      <c r="E276" s="111"/>
      <c r="F276" s="111"/>
      <c r="G276" s="111"/>
      <c r="H276" s="111"/>
      <c r="I276" s="16"/>
      <c r="J276" s="16"/>
    </row>
    <row r="277" spans="1:250">
      <c r="A277" s="111"/>
      <c r="B277" s="111"/>
      <c r="C277" s="111"/>
      <c r="D277" s="111"/>
      <c r="E277" s="111"/>
      <c r="F277" s="111"/>
      <c r="G277" s="111"/>
      <c r="H277" s="111"/>
      <c r="I277" s="16"/>
      <c r="J277" s="16"/>
    </row>
    <row r="278" spans="1:250">
      <c r="A278" s="111"/>
      <c r="B278" s="111"/>
      <c r="C278" s="111"/>
      <c r="D278" s="111"/>
      <c r="E278" s="111"/>
      <c r="F278" s="111"/>
      <c r="G278" s="111"/>
      <c r="H278" s="111"/>
      <c r="I278" s="16"/>
      <c r="J278" s="16"/>
    </row>
    <row r="279" spans="1:250">
      <c r="A279" s="111"/>
      <c r="B279" s="111"/>
      <c r="C279" s="111"/>
      <c r="D279" s="111"/>
      <c r="E279" s="111"/>
      <c r="F279" s="111"/>
      <c r="G279" s="111"/>
      <c r="H279" s="111"/>
      <c r="I279" s="16"/>
      <c r="J279" s="16"/>
    </row>
    <row r="280" spans="1:250">
      <c r="A280" s="84"/>
      <c r="B280" s="16"/>
      <c r="C280" s="16"/>
      <c r="D280" s="20"/>
      <c r="E280" s="20"/>
      <c r="F280" s="20"/>
      <c r="G280" s="20"/>
      <c r="H280" s="16"/>
      <c r="I280" s="16"/>
      <c r="J280" s="16"/>
    </row>
    <row r="281" spans="1:250">
      <c r="A281" s="87"/>
      <c r="B281" s="21"/>
      <c r="C281" s="12"/>
      <c r="D281" s="18"/>
      <c r="E281" s="18"/>
      <c r="F281" s="18"/>
      <c r="G281" s="22"/>
      <c r="H281" s="7"/>
      <c r="I281" s="7"/>
      <c r="J281" s="7"/>
    </row>
    <row r="282" spans="1:250">
      <c r="A282" s="85"/>
      <c r="B282" s="2"/>
      <c r="D282" s="9"/>
      <c r="F282" s="9"/>
      <c r="G282" s="24"/>
      <c r="H282" s="7"/>
      <c r="I282" s="7"/>
      <c r="J282" s="7"/>
    </row>
    <row r="283" spans="1:250">
      <c r="A283" s="86"/>
      <c r="B283" s="23"/>
      <c r="C283" s="8"/>
      <c r="D283" s="10"/>
      <c r="E283" s="10"/>
      <c r="F283" s="19"/>
      <c r="G283" s="24"/>
      <c r="H283" s="7"/>
      <c r="I283" s="7"/>
      <c r="J283" s="7"/>
    </row>
    <row r="284" spans="1:250">
      <c r="A284" s="88"/>
      <c r="B284" s="25"/>
      <c r="C284" s="134"/>
      <c r="D284" s="134"/>
      <c r="E284" s="134"/>
      <c r="F284" s="134"/>
      <c r="G284" s="24"/>
      <c r="H284" s="7"/>
      <c r="I284" s="7"/>
      <c r="J284" s="7"/>
    </row>
  </sheetData>
  <mergeCells count="56">
    <mergeCell ref="C284:F284"/>
    <mergeCell ref="A253:H253"/>
    <mergeCell ref="A258:H258"/>
    <mergeCell ref="A260:H260"/>
    <mergeCell ref="B273:C273"/>
    <mergeCell ref="B274:C274"/>
    <mergeCell ref="B275:C275"/>
    <mergeCell ref="A266:H266"/>
    <mergeCell ref="A279:H279"/>
    <mergeCell ref="A255:H255"/>
    <mergeCell ref="A276:H276"/>
    <mergeCell ref="A277:H277"/>
    <mergeCell ref="A268:H268"/>
    <mergeCell ref="A269:H269"/>
    <mergeCell ref="A262:E262"/>
    <mergeCell ref="A263:H263"/>
    <mergeCell ref="A257:H257"/>
    <mergeCell ref="A259:H259"/>
    <mergeCell ref="A1:H1"/>
    <mergeCell ref="C15:C19"/>
    <mergeCell ref="A15:A19"/>
    <mergeCell ref="G15:G19"/>
    <mergeCell ref="H15:H19"/>
    <mergeCell ref="D15:D19"/>
    <mergeCell ref="F15:F19"/>
    <mergeCell ref="E15:E19"/>
    <mergeCell ref="A7:C9"/>
    <mergeCell ref="A10:C10"/>
    <mergeCell ref="G3:I3"/>
    <mergeCell ref="A4:I4"/>
    <mergeCell ref="A6:I6"/>
    <mergeCell ref="A11:I12"/>
    <mergeCell ref="A20:F20"/>
    <mergeCell ref="A25:F25"/>
    <mergeCell ref="A278:H278"/>
    <mergeCell ref="A61:F61"/>
    <mergeCell ref="A252:G252"/>
    <mergeCell ref="A251:G251"/>
    <mergeCell ref="A134:G134"/>
    <mergeCell ref="A97:F97"/>
    <mergeCell ref="A135:F135"/>
    <mergeCell ref="A142:F142"/>
    <mergeCell ref="A178:F178"/>
    <mergeCell ref="A214:F214"/>
    <mergeCell ref="A264:H264"/>
    <mergeCell ref="A265:H265"/>
    <mergeCell ref="A267:H267"/>
    <mergeCell ref="A256:H256"/>
    <mergeCell ref="D7:I7"/>
    <mergeCell ref="D8:I8"/>
    <mergeCell ref="D9:I9"/>
    <mergeCell ref="D10:I10"/>
    <mergeCell ref="I15:I19"/>
    <mergeCell ref="A13:I13"/>
    <mergeCell ref="A14:I14"/>
    <mergeCell ref="B15:B19"/>
  </mergeCells>
  <phoneticPr fontId="6" type="noConversion"/>
  <pageMargins left="0.70866141732283472" right="0.70866141732283472" top="0" bottom="0" header="0.31496062992125984" footer="0.31496062992125984"/>
  <pageSetup paperSize="9" scale="70" fitToHeight="0" orientation="landscape" r:id="rId1"/>
  <rowBreaks count="1" manualBreakCount="1">
    <brk id="245"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Цінова_пропозиція</vt:lpstr>
      <vt:lpstr>Цінова_пропозиція!Область_друку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2026-04-07T18:28:20Z</dcterms:modified>
  <cp:category/>
  <cp:contentStatus/>
</cp:coreProperties>
</file>