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293" documentId="8_{30E09F08-BF22-4182-8BB0-6EFFA737919D}" xr6:coauthVersionLast="47" xr6:coauthVersionMax="47" xr10:uidLastSave="{12BBBE2C-18A5-4C13-B342-08BCF82BD229}"/>
  <bookViews>
    <workbookView xWindow="-108" yWindow="-108" windowWidth="23256" windowHeight="13896" xr2:uid="{00000000-000D-0000-FFFF-FFFF00000000}"/>
  </bookViews>
  <sheets>
    <sheet name="Додаток 1" sheetId="6" r:id="rId1"/>
  </sheets>
  <definedNames>
    <definedName name="_xlnm._FilterDatabase" localSheetId="0" hidden="1">'Додаток 1'!$A$16:$L$43</definedName>
    <definedName name="_xlnm.Print_Area" localSheetId="0">'Додаток 1'!$A$1:$L$51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6" l="1"/>
  <c r="F28" i="6"/>
  <c r="E29" i="6"/>
  <c r="J29" i="6"/>
  <c r="K22" i="6"/>
  <c r="F19" i="6"/>
  <c r="K27" i="6"/>
  <c r="K26" i="6"/>
  <c r="K25" i="6"/>
  <c r="K24" i="6"/>
  <c r="K23" i="6"/>
  <c r="F21" i="6"/>
  <c r="I22" i="6" l="1"/>
  <c r="I27" i="6"/>
  <c r="I26" i="6"/>
  <c r="I25" i="6"/>
  <c r="I23" i="6"/>
  <c r="I24" i="6"/>
  <c r="D21" i="6" l="1"/>
  <c r="D19" i="6"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<sst xmlns="http://schemas.openxmlformats.org/spreadsheetml/2006/main" count="75" uniqueCount="62">
  <si>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</si>
  <si>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</si>
  <si>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</si>
  <si>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</si>
  <si>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</si>
  <si>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</si>
  <si>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Реквізити (адреса - юридична та фактична, телефон,  телефон для контактів, e-mail, розрахунковий рахунок)</t>
  </si>
  <si>
    <t>м2</t>
  </si>
  <si>
    <t>т</t>
  </si>
  <si>
    <t>Од.вим.</t>
  </si>
  <si>
    <t>К-ть</t>
  </si>
  <si>
    <t>Вартість, грн., з ПДВ</t>
  </si>
  <si>
    <t>Найменування матеріалів</t>
  </si>
  <si>
    <t>од.</t>
  </si>
  <si>
    <t>всього</t>
  </si>
  <si>
    <t>Демонтажні роботи</t>
  </si>
  <si>
    <t>Всього, матеріали, за кошторисом</t>
  </si>
  <si>
    <t>(Прізвище, ім’я, по батькові, посада, контактний телефон).</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</si>
  <si>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</si>
  <si>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</si>
  <si>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 xml:space="preserve">              Керівник організації/ФОП:____________________________ ( ____________________) </t>
  </si>
  <si>
    <t xml:space="preserve">                                  МП                                  підпис                               ПІБ </t>
  </si>
  <si>
    <t>Віконні прорізи</t>
  </si>
  <si>
    <t>Навантаження, вивезення сміття з утилізацією</t>
  </si>
  <si>
    <t xml:space="preserve">Технічні вимоги монтажу виконуються відповідно ДСТУ-Н Б В.2.6-146:2010  "Конструкції будинків і споруд. Настанова щодо проектування й улаштування вікон та дверей", а саме: 		
- Кріплення конструкцій у стіні виконувати згідно з чинним ДСТУ. 		
- Монтаж внутрішньої пароізоляційної стрічки; 		
- Віконний блок монтується на теплий підставочний профіль з дотриманням рівнів та вертикалей; 		
- Зовнішні монтажні шви між конструкцією та стіною мають бути герметизовані відповідним еластичним герметиком, або закриті металевим нащільником. 				</t>
  </si>
  <si>
    <t>Демонтаж віконного блоку (ПВХ)</t>
  </si>
  <si>
    <t xml:space="preserve">Ескіз вінонної конструкції </t>
  </si>
  <si>
    <t>Відлив віконний
Колір: RAL (зі стандартної палітри);
Покриття: глянець;
Ширина: 170 мм, довжина 235 см;
Товщина: 0,45 мм;
Заглушки ПВХ з обох боків.</t>
  </si>
  <si>
    <t>м</t>
  </si>
  <si>
    <r>
      <t xml:space="preserve">Місце виконання робіт: </t>
    </r>
    <r>
      <rPr>
        <u/>
        <sz val="14"/>
        <color theme="1"/>
        <rFont val="Times New Roman"/>
        <family val="1"/>
        <charset val="204"/>
      </rPr>
      <t>нежитлове приміщення, м. Київ, Дарницький р-н</t>
    </r>
  </si>
  <si>
    <t>Додаток 1 до Запиту</t>
  </si>
  <si>
    <r>
      <rPr>
        <b/>
        <i/>
        <sz val="12"/>
        <rFont val="Calibri"/>
        <family val="2"/>
        <charset val="204"/>
        <scheme val="minor"/>
      </rPr>
      <t xml:space="preserve">Монтажні роботи: </t>
    </r>
    <r>
      <rPr>
        <i/>
        <sz val="11"/>
        <rFont val="Calibri"/>
        <family val="2"/>
        <charset val="204"/>
        <scheme val="minor"/>
      </rPr>
      <t xml:space="preserve">                                                            Заміна віконних ПВХ блоків по ДСТУ, включаючі:
- Монтаж конструкцій;
- Витратні матеріали (анкери розпірні рамні, монтажна піна, стрічка СТІЗ, герметик акріловий УФ стікий);
- З'єднувальні елементи для складних конструкцій.</t>
    </r>
  </si>
  <si>
    <t>Відлив оцинкований</t>
  </si>
  <si>
    <t>Підвіконня</t>
  </si>
  <si>
    <t>Умови оплати: ______________________________</t>
  </si>
  <si>
    <r>
      <t xml:space="preserve">Строк виконання:  _______ </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</si>
  <si>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Учасники повинні надсилати цінові пропозиції з підписом і печаткою</t>
    </r>
    <r>
      <rPr>
        <b/>
        <i/>
        <sz val="11"/>
        <color theme="1"/>
        <rFont val="Times New Roman"/>
        <family val="1"/>
        <charset val="204"/>
      </rPr>
      <t xml:space="preserve"> (за наявності)</t>
    </r>
  </si>
  <si>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</si>
  <si>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</si>
  <si>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</si>
  <si>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</si>
  <si>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</si>
  <si>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</si>
  <si>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Надаючи свою пропозицію, ми  підтверджуємо ознайомлення з кваліфікаційними та технічними вимогами тендеру, викладеними в Оголошенні та Додатках до нього, та беззастережно їх приймаємо, гарантуючи неухильне дотримання у разі перемоги.</t>
  </si>
  <si>
    <t>Найменування послуг/робіт</t>
  </si>
  <si>
    <r>
      <t xml:space="preserve">Додаткові послуги/роботи:
- Врахувати доставку, розвантаження, підняття </t>
    </r>
    <r>
      <rPr>
        <b/>
        <sz val="12"/>
        <color rgb="FFFF0000"/>
        <rFont val="Times New Roman"/>
        <family val="1"/>
        <charset val="204"/>
      </rPr>
      <t xml:space="preserve">та зніс з поверху на поверх </t>
    </r>
    <r>
      <rPr>
        <sz val="12"/>
        <color theme="1"/>
        <rFont val="Times New Roman"/>
        <family val="1"/>
        <charset val="204"/>
      </rPr>
      <t xml:space="preserve">матеріалів на об'єкт; 		
- Врахувати попередній виїзд на замір та оцінку конструкцій. 	 </t>
    </r>
  </si>
  <si>
    <r>
      <t>Ми погоджуємося з умовами договору будівельного підряду  Замовника, який відображено у</t>
    </r>
    <r>
      <rPr>
        <sz val="11"/>
        <color rgb="FFFF0000"/>
        <rFont val="Times New Roman"/>
        <family val="1"/>
        <charset val="204"/>
      </rPr>
      <t xml:space="preserve">  Додатку 2 д</t>
    </r>
    <r>
      <rPr>
        <sz val="11"/>
        <rFont val="Times New Roman"/>
        <family val="1"/>
        <charset val="204"/>
      </rPr>
      <t>о Запиту.</t>
    </r>
  </si>
  <si>
    <r>
      <t xml:space="preserve">Підвіконня пластикове
Колір: білий;
</t>
    </r>
    <r>
      <rPr>
        <b/>
        <i/>
        <sz val="11"/>
        <color rgb="FFFF0000"/>
        <rFont val="Calibri"/>
        <family val="2"/>
        <charset val="204"/>
        <scheme val="minor"/>
      </rPr>
      <t xml:space="preserve">Покриття: </t>
    </r>
    <r>
      <rPr>
        <i/>
        <sz val="11"/>
        <color rgb="FFFF0000"/>
        <rFont val="Calibri"/>
        <family val="2"/>
        <charset val="204"/>
        <scheme val="minor"/>
      </rPr>
      <t>матове;</t>
    </r>
    <r>
      <rPr>
        <i/>
        <sz val="11"/>
        <rFont val="Calibri"/>
        <family val="2"/>
        <charset val="204"/>
        <scheme val="minor"/>
      </rPr>
      <t xml:space="preserve">
Ширина</t>
    </r>
    <r>
      <rPr>
        <b/>
        <i/>
        <sz val="11"/>
        <color rgb="FFFF0000"/>
        <rFont val="Calibri"/>
        <family val="2"/>
        <charset val="204"/>
        <scheme val="minor"/>
      </rPr>
      <t>: 300-600 мм;</t>
    </r>
    <r>
      <rPr>
        <i/>
        <sz val="11"/>
        <rFont val="Calibri"/>
        <family val="2"/>
        <charset val="204"/>
        <scheme val="minor"/>
      </rPr>
      <t xml:space="preserve">
Заглушки з обох боків.</t>
    </r>
  </si>
  <si>
    <t>Всього, послуги/роботи, за кошторисом</t>
  </si>
  <si>
    <t>Сума, послуги/ роботи з матеріалами</t>
  </si>
  <si>
    <r>
      <t>(Назва Учасника), надає свою  пропозицію щодо участі у місцевій закупівлі на закупівлю комплексу послу</t>
    </r>
    <r>
      <rPr>
        <i/>
        <sz val="14"/>
        <rFont val="Times New Roman"/>
        <family val="1"/>
        <charset val="204"/>
      </rPr>
      <t xml:space="preserve">г з </t>
    </r>
    <r>
      <rPr>
        <i/>
        <sz val="14"/>
        <color theme="1"/>
        <rFont val="Times New Roman"/>
        <family val="1"/>
        <charset val="204"/>
      </rPr>
      <t>заміни віконних блоків ПВХ в будівлі за адресою: Дарницький р-н, м. Київ</t>
    </r>
  </si>
  <si>
    <t xml:space="preserve">Умови:
Ми погоджуємось з технічно-фінансовими умовами місцевої закупівлі та її додатками:
1. Всі вишукування для виконання даного переліку забезпечує Підрядник (якщо договірною ціною не передбачене інше). 
2.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3. Ціна пропозиції враховує усі податки, мита, інше, у відповідності до законодавства України. У випадку змін в митному чи податковому законодавстві, вартість робіт не змінюється. 
4. У вартість одиничних розцінок на роботи включаються адміністративні, транспортні витрати та витрати на можливе покриття ризиків. 
5.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Очікується, що Учасники місцевої закупівлі включатимуть усі, прямі та непрямі витрати, до загальної пропонованої ціни. 
6. Вартість використання машин та механізмів (власних, орендованих або використовуємих за іншими правами власності) включається в одиничні розцінки робіт
7.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8. Якщо для розцінки на роботи явно не зазначені матеріали, вважати що вони входять у вартість робіт	</t>
  </si>
  <si>
    <r>
      <t xml:space="preserve">Всі бренди наведені у даній специфікації є прикладами функціональних та якісних характеристик. 
Виконавець може запропонувати аналоги з технічними та функціональними характеристиками не гірше наведених.
Учаснику необхідно вказати: профільну систему,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та візуалізація.                                                      </t>
    </r>
    <r>
      <rPr>
        <b/>
        <sz val="12"/>
        <color rgb="FFFF0000"/>
        <rFont val="Times New Roman"/>
        <family val="1"/>
        <charset val="204"/>
      </rPr>
      <t xml:space="preserve"> Матеріали що поставляються повинні відповідати вимогам що до них пред’являються. Допускаються більші технічні та функціональні можливості, але не менш</t>
    </r>
    <r>
      <rPr>
        <sz val="12"/>
        <color theme="1"/>
        <rFont val="Times New Roman"/>
        <family val="1"/>
        <charset val="204"/>
      </rPr>
      <t>і</t>
    </r>
  </si>
  <si>
    <r>
      <t xml:space="preserve">Вартість пропозиції учасника включає:
- Заміри конструкцій;
- Погодження специфікації;
- Виготовлення нових конструкцій;
- Демонтаж та утилізацію існуючих конструкцій; 		
- Монтаж нових конструкцій на підставковий профіль; 		
- Установка оцинкованого відливу з відступом від стіни 100 мм.; 		
- Установка підвіконня шириною </t>
    </r>
    <r>
      <rPr>
        <b/>
        <sz val="12"/>
        <color rgb="FFFF0000"/>
        <rFont val="Times New Roman"/>
        <family val="1"/>
        <charset val="204"/>
      </rPr>
      <t>400-500 мм.;</t>
    </r>
    <r>
      <rPr>
        <sz val="12"/>
        <color theme="1"/>
        <rFont val="Times New Roman"/>
        <family val="1"/>
        <charset val="204"/>
      </rPr>
      <t xml:space="preserve"> 
- Вивіз сміття (в тому числі демонтованих конструкцій за погодженням з Власником домогосподарства).
</t>
    </r>
    <r>
      <rPr>
        <b/>
        <sz val="12"/>
        <color rgb="FFFF0000"/>
        <rFont val="Times New Roman"/>
        <family val="1"/>
        <charset val="204"/>
      </rPr>
      <t>- Зміна геометричних розмірів в діапазоні +/- 5% не впливає на вартість продукції, у разі відхилення розмірів більше ніж на 5% вартість розраховується пропорційно зміні площ.</t>
    </r>
  </si>
  <si>
    <r>
      <rPr>
        <b/>
        <i/>
        <sz val="11"/>
        <rFont val="Calibri"/>
        <family val="2"/>
        <charset val="204"/>
        <scheme val="minor"/>
      </rPr>
      <t xml:space="preserve">ПВХ віконний блок, </t>
    </r>
    <r>
      <rPr>
        <b/>
        <i/>
        <sz val="11"/>
        <color rgb="FFFF0000"/>
        <rFont val="Calibri"/>
        <family val="2"/>
        <charset val="204"/>
        <scheme val="minor"/>
      </rPr>
      <t>тристулковий</t>
    </r>
    <r>
      <rPr>
        <i/>
        <sz val="11"/>
        <rFont val="Calibri"/>
        <family val="2"/>
        <charset val="204"/>
        <scheme val="minor"/>
      </rPr>
      <t xml:space="preserve">
Колір: білий; 
Орієнтовний розмір (шир. х вис.): 235 х 172 см
Профіль:  WDS 76 AD (або еквівалент); 
Фурнітура: Maco (або еквівалент);
Заповнення: склопакет 4E-14ar-4-14ar-4E (або еквівалент). Склопакет повинен відповідати вимогам ДБН В.2.6-31:2021 для кліматичної зони І, з приведеним опором теплопередачі Rq ≥ 0,9 м²·К/Вт)                                                   </t>
    </r>
    <r>
      <rPr>
        <b/>
        <i/>
        <sz val="11"/>
        <color rgb="FFFF0000"/>
        <rFont val="Calibri"/>
        <family val="2"/>
        <charset val="204"/>
        <scheme val="minor"/>
      </rPr>
      <t>Тип відкривання: відповідно до креслення;</t>
    </r>
  </si>
  <si>
    <t xml:space="preserve">ПВХ конструкції
</t>
  </si>
  <si>
    <r>
      <rPr>
        <b/>
        <i/>
        <sz val="11"/>
        <color rgb="FFFF0000"/>
        <rFont val="Calibri"/>
        <family val="2"/>
        <charset val="204"/>
        <scheme val="minor"/>
      </rPr>
      <t>ПВХ віконний блок (глухий), тристулковий</t>
    </r>
    <r>
      <rPr>
        <i/>
        <sz val="11"/>
        <rFont val="Calibri"/>
        <family val="2"/>
        <charset val="204"/>
        <scheme val="minor"/>
      </rPr>
      <t xml:space="preserve">
Колір: білий; 
Орієнтовний розмір (шир. х вис.): 230 х 170 см
Профіль:  WDS 76 AD (або еквівалент); 
Заповнення: склопакет 4E-14ar-4-14ar-4E (або еквівалент). Склопакет повинен відповідати вимогам ДБН В.2.6-31:2021 для кліматичної зони І, з приведеним опором теплопередачі Rq ≥ 0,9 м²·К/Вт)                                      </t>
    </r>
    <r>
      <rPr>
        <b/>
        <i/>
        <sz val="11"/>
        <color rgb="FFFF0000"/>
        <rFont val="Calibri"/>
        <family val="2"/>
        <charset val="204"/>
        <scheme val="minor"/>
      </rPr>
      <t>Тип відкривання: відповідно до креслення;</t>
    </r>
  </si>
  <si>
    <t xml:space="preserve"> ПВХ конструкції
</t>
  </si>
  <si>
    <r>
      <rPr>
        <b/>
        <i/>
        <sz val="11"/>
        <rFont val="Calibri"/>
        <family val="2"/>
        <charset val="204"/>
        <scheme val="minor"/>
      </rPr>
      <t xml:space="preserve">ПВХ віконний блок </t>
    </r>
    <r>
      <rPr>
        <b/>
        <i/>
        <sz val="11"/>
        <color rgb="FFFF0000"/>
        <rFont val="Calibri"/>
        <family val="2"/>
        <charset val="204"/>
        <scheme val="minor"/>
      </rPr>
      <t>двостулковий</t>
    </r>
    <r>
      <rPr>
        <i/>
        <sz val="11"/>
        <rFont val="Calibri"/>
        <family val="2"/>
        <charset val="204"/>
        <scheme val="minor"/>
      </rPr>
      <t xml:space="preserve">
Колір: білий; 
Орієнтовний розмір (шир. х вис.): 175 х 175 см
Профіль:  WDS 76 AD (або еквівалент); 
Фурнітура: Maco (або еквівалент);
Заповнення: склопакет 4E-14ar-4-14ar-4E (або еквівалент). Склопакет повинен відповідати вимогам ДБН В.2.6-31:2021 для кліматичної зони І, з приведеним опором теплопередачі Rq ≥ 0,9 м²·К/Вт)                                   </t>
    </r>
    <r>
      <rPr>
        <b/>
        <i/>
        <sz val="11"/>
        <color rgb="FFFF0000"/>
        <rFont val="Calibri"/>
        <family val="2"/>
        <charset val="204"/>
        <scheme val="minor"/>
      </rPr>
      <t xml:space="preserve"> Тип відкривання: відповідно до креслення;</t>
    </r>
  </si>
  <si>
    <r>
      <t xml:space="preserve">ПВХ віконний блок з фрамугою 76 см (шир.) х 50 см (вис.)
Колір: білий; 
Орієнтовний розмір (шир. х вис.): 230 х 170 см
Профіль:  WDS 76 AD (або еквівалент); 
Фурнітура: Maco (або еквівалент);
Заповнення: склопакет 4E-14ar-4-14ar-4E (або еквівалент). Склопакет повинен відповідати вимогам ДБН В.2.6-31:2021 для кліматичної зони І, з приведеним опором теплопередачі Rq ≥ 0,9 м²·К/Вт)                                           </t>
    </r>
    <r>
      <rPr>
        <b/>
        <i/>
        <sz val="11"/>
        <color rgb="FFFF0000"/>
        <rFont val="Calibri"/>
        <family val="2"/>
        <charset val="204"/>
        <scheme val="minor"/>
      </rPr>
      <t>Тип відкривання: відповідно до креслення;</t>
    </r>
  </si>
  <si>
    <t>Гарантійний термін на виріб: 3 роки
Гарантійний термін на послуги: ??</t>
  </si>
  <si>
    <t>Примітки:
Вартість одиниці послуг / робіт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</si>
</sst>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19]General"/>
  </numFmts>
  <fonts count="34" x14ac:knownFonts="1">
    <font>
      <sz val="11"/>
      <color theme="1"/>
      <name val="Calibri"/>
      <family val="2"/>
      <scheme val="minor"/>
    </font>
    <font>
      <sz val="16"/>
      <color theme="1"/>
      <name val="Times New Roman"/>
      <family val="1"/>
      <charset val="204"/>
    </font>
    <font>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i/>
      <sz val="11"/>
      <name val="Times New Roman"/>
      <family val="1"/>
      <charset val="204"/>
    </font>
    <font>
      <b/>
      <i/>
      <sz val="11"/>
      <color theme="1"/>
      <name val="Times New Roman"/>
      <family val="1"/>
      <charset val="204"/>
    </font>
    <font>
      <b/>
      <sz val="11"/>
      <color theme="1"/>
      <name val="Times New Roman"/>
      <family val="1"/>
      <charset val="204"/>
    </font>
    <font>
      <b/>
      <i/>
      <sz val="14"/>
      <color theme="1"/>
      <name val="Times New Roman"/>
      <family val="1"/>
      <charset val="204"/>
    </font>
    <font>
      <i/>
      <sz val="11"/>
      <color rgb="FF000000"/>
      <name val="Calibri"/>
      <family val="2"/>
      <charset val="204"/>
      <scheme val="minor"/>
    </font>
    <font>
      <i/>
      <sz val="11"/>
      <name val="Calibri"/>
      <family val="2"/>
      <charset val="204"/>
      <scheme val="minor"/>
    </font>
    <font>
      <i/>
      <sz val="11"/>
      <color indexed="8"/>
      <name val="Calibri"/>
      <family val="2"/>
      <charset val="204"/>
      <scheme val="minor"/>
    </font>
    <font>
      <i/>
      <sz val="11"/>
      <color rgb="FF000000"/>
      <name val="Times New Roman"/>
      <family val="1"/>
      <charset val="204"/>
    </font>
    <font>
      <b/>
      <i/>
      <sz val="11"/>
      <color rgb="FFFF0000"/>
      <name val="Calibri"/>
      <family val="2"/>
      <charset val="204"/>
      <scheme val="minor"/>
    </font>
    <font>
      <b/>
      <sz val="12"/>
      <color rgb="FFFF0000"/>
      <name val="Times New Roman"/>
      <family val="1"/>
      <charset val="204"/>
    </font>
    <font>
      <b/>
      <i/>
      <sz val="11"/>
      <name val="Calibri"/>
      <family val="2"/>
      <charset val="204"/>
      <scheme val="minor"/>
    </font>
    <font>
      <b/>
      <i/>
      <sz val="12"/>
      <name val="Calibri"/>
      <family val="2"/>
      <charset val="204"/>
      <scheme val="minor"/>
    </font>
    <font>
      <b/>
      <i/>
      <sz val="11"/>
      <color rgb="FF000000"/>
      <name val="Calibri"/>
      <family val="2"/>
      <charset val="204"/>
      <scheme val="minor"/>
    </font>
    <font>
      <i/>
      <sz val="14"/>
      <name val="Times New Roman"/>
      <family val="1"/>
      <charset val="204"/>
    </font>
    <font>
      <sz val="10"/>
      <color rgb="FF000000"/>
      <name val="Times New Roman"/>
      <family val="1"/>
      <charset val="204"/>
    </font>
    <font>
      <sz val="11"/>
      <color rgb="FFFF0000"/>
      <name val="Times New Roman"/>
      <family val="1"/>
      <charset val="204"/>
    </font>
    <font>
      <i/>
      <sz val="11"/>
      <color rgb="FFFF0000"/>
      <name val="Calibri"/>
      <family val="2"/>
      <charset val="204"/>
      <scheme val="minor"/>
    </font>
    <font>
      <b/>
      <sz val="14"/>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xf numFmtId="0" fontId="9" fillId="0" borderId="0"/>
  </cellStyleXfs>
  <cellXfs count="81">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xf numFmtId="0" fontId="6" fillId="0" borderId="0" xfId="0" applyFont="1" applyAlignment="1">
      <alignment vertical="center"/>
    </xf>
    <xf numFmtId="0" fontId="7" fillId="0" borderId="0" xfId="0" applyFont="1" applyAlignment="1">
      <alignment vertical="center" wrapText="1"/>
    </xf>
    <xf numFmtId="0" fontId="2" fillId="0" borderId="0" xfId="0" applyFont="1"/>
    <xf numFmtId="0" fontId="12" fillId="0" borderId="0" xfId="0" applyFont="1" applyAlignment="1">
      <alignment vertical="center" wrapText="1"/>
    </xf>
    <xf numFmtId="0" fontId="4" fillId="0" borderId="0" xfId="0" applyFont="1"/>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4" fontId="7"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vertical="top"/>
    </xf>
    <xf numFmtId="0" fontId="20" fillId="3" borderId="1" xfId="0" applyFont="1" applyFill="1" applyBorder="1" applyAlignment="1">
      <alignment horizontal="center" vertical="top"/>
    </xf>
    <xf numFmtId="4" fontId="21" fillId="0" borderId="1" xfId="0" applyNumberFormat="1" applyFont="1" applyBorder="1" applyAlignment="1">
      <alignment vertical="top" wrapText="1"/>
    </xf>
    <xf numFmtId="4" fontId="21" fillId="0" borderId="1" xfId="0" applyNumberFormat="1" applyFont="1" applyBorder="1" applyAlignment="1">
      <alignment horizontal="center" wrapText="1"/>
    </xf>
    <xf numFmtId="4" fontId="21" fillId="0" borderId="1" xfId="0" applyNumberFormat="1" applyFont="1" applyBorder="1" applyAlignment="1">
      <alignment horizontal="center"/>
    </xf>
    <xf numFmtId="4" fontId="20" fillId="3" borderId="1" xfId="0" applyNumberFormat="1" applyFont="1" applyFill="1" applyBorder="1" applyAlignment="1">
      <alignment horizontal="center" vertical="top"/>
    </xf>
    <xf numFmtId="4" fontId="22" fillId="3" borderId="1" xfId="0" applyNumberFormat="1" applyFont="1" applyFill="1" applyBorder="1" applyAlignment="1">
      <alignment horizontal="center" vertical="top" wrapText="1"/>
    </xf>
    <xf numFmtId="0" fontId="1" fillId="0" borderId="0" xfId="0" applyFont="1" applyAlignment="1">
      <alignment horizontal="center"/>
    </xf>
    <xf numFmtId="4" fontId="1" fillId="0" borderId="0" xfId="0" applyNumberFormat="1" applyFont="1" applyAlignment="1">
      <alignment horizontal="center"/>
    </xf>
    <xf numFmtId="0" fontId="3" fillId="0" borderId="0" xfId="0" applyFont="1" applyAlignment="1">
      <alignment horizontal="center" vertical="center"/>
    </xf>
    <xf numFmtId="4" fontId="1"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center"/>
    </xf>
    <xf numFmtId="4" fontId="4" fillId="0" borderId="0" xfId="0" applyNumberFormat="1" applyFont="1" applyAlignment="1">
      <alignment horizontal="center"/>
    </xf>
    <xf numFmtId="4" fontId="5" fillId="0" borderId="0" xfId="0" applyNumberFormat="1"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4" fontId="6" fillId="0" borderId="0" xfId="0" applyNumberFormat="1" applyFont="1" applyAlignment="1">
      <alignment horizontal="center" vertical="top"/>
    </xf>
    <xf numFmtId="0" fontId="1" fillId="0" borderId="1" xfId="0" applyFont="1" applyBorder="1"/>
    <xf numFmtId="0" fontId="20" fillId="3"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8" fillId="3" borderId="1" xfId="0" applyFont="1" applyFill="1" applyBorder="1" applyAlignment="1">
      <alignment vertical="top" wrapText="1"/>
    </xf>
    <xf numFmtId="4" fontId="27" fillId="0" borderId="1" xfId="0" applyNumberFormat="1" applyFont="1" applyBorder="1" applyAlignment="1">
      <alignment vertical="top" wrapText="1"/>
    </xf>
    <xf numFmtId="0" fontId="6" fillId="0" borderId="0" xfId="0" applyFont="1" applyAlignment="1">
      <alignment horizontal="left" vertical="center" wrapText="1"/>
    </xf>
    <xf numFmtId="0" fontId="30" fillId="0" borderId="0" xfId="6" applyFont="1" applyAlignment="1">
      <alignment horizontal="left" vertical="center" wrapText="1"/>
    </xf>
    <xf numFmtId="0" fontId="7" fillId="0" borderId="0" xfId="6" applyFont="1" applyAlignment="1">
      <alignment wrapText="1"/>
    </xf>
    <xf numFmtId="0" fontId="7" fillId="0" borderId="0" xfId="6" applyFont="1"/>
    <xf numFmtId="0" fontId="9" fillId="0" borderId="0" xfId="0" applyFont="1"/>
    <xf numFmtId="0" fontId="5" fillId="0" borderId="0" xfId="6" applyFont="1" applyAlignment="1">
      <alignment horizontal="left" wrapText="1"/>
    </xf>
    <xf numFmtId="0" fontId="0" fillId="0" borderId="0" xfId="0"/>
    <xf numFmtId="0" fontId="5" fillId="0" borderId="0" xfId="6" applyFont="1" applyAlignment="1">
      <alignment horizontal="left" vertical="center" wrapText="1"/>
    </xf>
    <xf numFmtId="4" fontId="27" fillId="0" borderId="4" xfId="0" applyNumberFormat="1" applyFont="1" applyBorder="1" applyAlignment="1">
      <alignment horizontal="left" vertical="center" wrapText="1"/>
    </xf>
    <xf numFmtId="0" fontId="0" fillId="0" borderId="5" xfId="0" applyBorder="1"/>
    <xf numFmtId="0" fontId="0" fillId="0" borderId="6" xfId="0" applyBorder="1"/>
    <xf numFmtId="4" fontId="7" fillId="3" borderId="1" xfId="0" applyNumberFormat="1" applyFont="1" applyFill="1" applyBorder="1" applyAlignment="1">
      <alignment horizontal="center" vertical="center" wrapText="1"/>
    </xf>
    <xf numFmtId="0" fontId="6" fillId="0" borderId="0" xfId="6" applyFont="1" applyAlignment="1">
      <alignment horizontal="left"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33" fillId="0" borderId="2" xfId="0" applyFont="1" applyBorder="1" applyAlignment="1">
      <alignment horizontal="left" vertical="center" wrapText="1"/>
    </xf>
    <xf numFmtId="0" fontId="20" fillId="3" borderId="1" xfId="0" applyFont="1" applyFill="1" applyBorder="1" applyAlignment="1">
      <alignment horizontal="right" vertical="top"/>
    </xf>
    <xf numFmtId="0" fontId="7" fillId="3" borderId="1" xfId="0" applyFont="1" applyFill="1" applyBorder="1" applyAlignment="1">
      <alignment horizontal="center" vertical="center" wrapText="1"/>
    </xf>
    <xf numFmtId="0" fontId="9" fillId="0" borderId="0" xfId="0" applyFont="1"/>
    <xf numFmtId="0" fontId="23" fillId="4" borderId="1" xfId="0" applyFont="1" applyFill="1" applyBorder="1" applyAlignment="1">
      <alignment horizontal="center" vertical="top" wrapText="1"/>
    </xf>
    <xf numFmtId="0" fontId="5"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top" wrapText="1"/>
    </xf>
    <xf numFmtId="4" fontId="20" fillId="3" borderId="1" xfId="0" applyNumberFormat="1" applyFont="1" applyFill="1" applyBorder="1" applyAlignment="1">
      <alignment horizontal="center" vertical="top"/>
    </xf>
    <xf numFmtId="0" fontId="20" fillId="3" borderId="1" xfId="0" applyFont="1" applyFill="1" applyBorder="1" applyAlignment="1">
      <alignment horizontal="center" vertical="top"/>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0" xfId="0" applyFont="1" applyFill="1" applyAlignment="1">
      <alignment horizontal="center"/>
    </xf>
    <xf numFmtId="0" fontId="4" fillId="0" borderId="0" xfId="0" applyFont="1" applyAlignment="1">
      <alignment horizontal="left" vertical="center" wrapText="1"/>
    </xf>
    <xf numFmtId="0" fontId="19" fillId="0" borderId="0" xfId="0" applyFont="1" applyAlignment="1">
      <alignment horizontal="left" vertical="center"/>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1" fillId="0" borderId="0" xfId="0" applyFont="1" applyAlignment="1">
      <alignment horizontal="right"/>
    </xf>
    <xf numFmtId="0" fontId="4" fillId="0" borderId="0" xfId="0" applyFont="1" applyAlignment="1">
      <alignment horizontal="right"/>
    </xf>
  </cellXfs>
  <cellStyles count="7">
    <cellStyle name="Відсотковий 2" xfId="2" xr:uid="{6190268B-221D-4B90-85E6-28E44126902D}"/>
    <cellStyle name="Звичайний" xfId="0" builtinId="0"/>
    <cellStyle name="Звичайний 2" xfId="6" xr:uid="{732ACDAF-7AE5-417B-A872-54D9C2ACA6BB}"/>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54"/>
  <sheetViews>
    <sheetView tabSelected="1" topLeftCell="A8" zoomScale="80" zoomScaleNormal="80" zoomScaleSheetLayoutView="65" workbookViewId="0">
      <selection activeCell="A33" sqref="A33:G33"/>
    </sheetView>
  </sheetViews>
  <sheetFormatPr defaultColWidth="9.109375" defaultRowHeight="21" x14ac:dyDescent="0.4"/>
  <cols>
    <col min="1" max="1" width="9.44140625" style="2" customWidth="1"/>
    <col min="2" max="2" width="48.5546875" style="1" customWidth="1"/>
    <col min="3" max="3" width="11.109375" style="27" customWidth="1"/>
    <col min="4" max="4" width="10.88671875" style="28" customWidth="1"/>
    <col min="5" max="5" width="10.5546875" style="28" customWidth="1"/>
    <col min="6" max="6" width="11.5546875" style="28" customWidth="1"/>
    <col min="7" max="7" width="54.33203125" style="1" customWidth="1"/>
    <col min="8" max="8" width="12.6640625" style="27" customWidth="1"/>
    <col min="9" max="11" width="12.6640625" style="28" customWidth="1"/>
    <col min="12" max="12" width="34.33203125" style="1" customWidth="1"/>
    <col min="13" max="16384" width="9.109375" style="1"/>
  </cols>
  <sheetData>
    <row r="1" spans="1:12" x14ac:dyDescent="0.4">
      <c r="A1" s="73" t="s">
        <v>1</v>
      </c>
      <c r="B1" s="73"/>
      <c r="C1" s="73"/>
      <c r="D1" s="73"/>
      <c r="E1" s="73"/>
      <c r="F1" s="73"/>
      <c r="G1" s="73"/>
      <c r="H1" s="73"/>
      <c r="I1" s="73"/>
      <c r="J1" s="73"/>
      <c r="K1" s="73"/>
      <c r="L1" s="73"/>
    </row>
    <row r="3" spans="1:12" x14ac:dyDescent="0.4">
      <c r="J3" s="79" t="s">
        <v>30</v>
      </c>
      <c r="K3" s="79"/>
      <c r="L3" s="79"/>
    </row>
    <row r="4" spans="1:12" ht="21.6" customHeight="1" x14ac:dyDescent="0.4">
      <c r="J4" s="80"/>
      <c r="K4" s="80"/>
      <c r="L4" s="80"/>
    </row>
    <row r="6" spans="1:12" ht="29.25" customHeight="1" x14ac:dyDescent="0.4">
      <c r="A6" s="67" t="s">
        <v>50</v>
      </c>
      <c r="B6" s="67"/>
      <c r="C6" s="67"/>
      <c r="D6" s="67"/>
      <c r="E6" s="67"/>
      <c r="F6" s="67"/>
      <c r="G6" s="67"/>
      <c r="H6" s="67"/>
      <c r="I6" s="67"/>
      <c r="J6" s="67"/>
      <c r="K6" s="67"/>
      <c r="L6" s="67"/>
    </row>
    <row r="7" spans="1:12" ht="31.2" customHeight="1" x14ac:dyDescent="0.4">
      <c r="A7" s="71" t="s">
        <v>4</v>
      </c>
      <c r="B7" s="71"/>
      <c r="C7" s="71"/>
      <c r="D7" s="71"/>
      <c r="E7" s="71"/>
      <c r="F7" s="71"/>
      <c r="G7" s="72" t="s">
        <v>2</v>
      </c>
      <c r="H7" s="72"/>
      <c r="I7" s="72"/>
      <c r="J7" s="72"/>
      <c r="K7" s="72"/>
      <c r="L7" s="72"/>
    </row>
    <row r="8" spans="1:12" ht="31.2" customHeight="1" x14ac:dyDescent="0.4">
      <c r="A8" s="71"/>
      <c r="B8" s="71"/>
      <c r="C8" s="71"/>
      <c r="D8" s="71"/>
      <c r="E8" s="71"/>
      <c r="F8" s="71"/>
      <c r="G8" s="72" t="s">
        <v>3</v>
      </c>
      <c r="H8" s="72"/>
      <c r="I8" s="72"/>
      <c r="J8" s="72"/>
      <c r="K8" s="72"/>
      <c r="L8" s="72"/>
    </row>
    <row r="9" spans="1:12" ht="31.2" customHeight="1" x14ac:dyDescent="0.4">
      <c r="A9" s="71"/>
      <c r="B9" s="71"/>
      <c r="C9" s="71"/>
      <c r="D9" s="71"/>
      <c r="E9" s="71"/>
      <c r="F9" s="71"/>
      <c r="G9" s="72" t="s">
        <v>6</v>
      </c>
      <c r="H9" s="72"/>
      <c r="I9" s="72"/>
      <c r="J9" s="72"/>
      <c r="K9" s="72"/>
      <c r="L9" s="72"/>
    </row>
    <row r="10" spans="1:12" ht="31.2" customHeight="1" x14ac:dyDescent="0.4">
      <c r="A10" s="71" t="s">
        <v>5</v>
      </c>
      <c r="B10" s="71"/>
      <c r="C10" s="71"/>
      <c r="D10" s="71"/>
      <c r="E10" s="71"/>
      <c r="F10" s="71"/>
      <c r="G10" s="72" t="s">
        <v>17</v>
      </c>
      <c r="H10" s="72"/>
      <c r="I10" s="72"/>
      <c r="J10" s="72"/>
      <c r="K10" s="72"/>
      <c r="L10" s="72"/>
    </row>
    <row r="11" spans="1:12" ht="156.6" customHeight="1" x14ac:dyDescent="0.4">
      <c r="A11" s="68" t="s">
        <v>51</v>
      </c>
      <c r="B11" s="68"/>
      <c r="C11" s="68"/>
      <c r="D11" s="68"/>
      <c r="E11" s="68"/>
      <c r="F11" s="68"/>
      <c r="G11" s="68"/>
      <c r="H11" s="68"/>
      <c r="I11" s="68"/>
      <c r="J11" s="68"/>
      <c r="K11" s="68"/>
      <c r="L11" s="68"/>
    </row>
    <row r="12" spans="1:12" ht="73.2" customHeight="1" x14ac:dyDescent="0.4">
      <c r="A12" s="76" t="s">
        <v>52</v>
      </c>
      <c r="B12" s="77"/>
      <c r="C12" s="77"/>
      <c r="D12" s="77"/>
      <c r="E12" s="77"/>
      <c r="F12" s="77"/>
      <c r="G12" s="77"/>
      <c r="H12" s="77"/>
      <c r="I12" s="77"/>
      <c r="J12" s="77"/>
      <c r="K12" s="77"/>
      <c r="L12" s="77"/>
    </row>
    <row r="13" spans="1:12" ht="165.6" customHeight="1" x14ac:dyDescent="0.4">
      <c r="A13" s="77" t="s">
        <v>53</v>
      </c>
      <c r="B13" s="77"/>
      <c r="C13" s="77"/>
      <c r="D13" s="77"/>
      <c r="E13" s="77"/>
      <c r="F13" s="77"/>
      <c r="G13" s="77"/>
      <c r="H13" s="77"/>
      <c r="I13" s="77"/>
      <c r="J13" s="77"/>
      <c r="K13" s="77"/>
      <c r="L13" s="77"/>
    </row>
    <row r="14" spans="1:12" ht="85.2" customHeight="1" x14ac:dyDescent="0.4">
      <c r="A14" s="77" t="s">
        <v>24</v>
      </c>
      <c r="B14" s="77"/>
      <c r="C14" s="77"/>
      <c r="D14" s="77"/>
      <c r="E14" s="77"/>
      <c r="F14" s="77"/>
      <c r="G14" s="77"/>
      <c r="H14" s="77"/>
      <c r="I14" s="77"/>
      <c r="J14" s="77"/>
      <c r="K14" s="77"/>
      <c r="L14" s="77"/>
    </row>
    <row r="15" spans="1:12" ht="60.6" customHeight="1" thickBot="1" x14ac:dyDescent="0.45">
      <c r="A15" s="78" t="s">
        <v>45</v>
      </c>
      <c r="B15" s="78"/>
      <c r="C15" s="78"/>
      <c r="D15" s="78"/>
      <c r="E15" s="78"/>
      <c r="F15" s="78"/>
      <c r="G15" s="77"/>
      <c r="H15" s="77"/>
      <c r="I15" s="77"/>
      <c r="J15" s="77"/>
      <c r="K15" s="77"/>
      <c r="L15" s="77"/>
    </row>
    <row r="16" spans="1:12" ht="33" customHeight="1" x14ac:dyDescent="0.4">
      <c r="A16" s="63" t="s">
        <v>0</v>
      </c>
      <c r="B16" s="63" t="s">
        <v>44</v>
      </c>
      <c r="C16" s="63" t="s">
        <v>9</v>
      </c>
      <c r="D16" s="57" t="s">
        <v>10</v>
      </c>
      <c r="E16" s="57" t="s">
        <v>11</v>
      </c>
      <c r="F16" s="57"/>
      <c r="G16" s="63" t="s">
        <v>12</v>
      </c>
      <c r="H16" s="63" t="s">
        <v>9</v>
      </c>
      <c r="I16" s="57" t="s">
        <v>10</v>
      </c>
      <c r="J16" s="57" t="s">
        <v>11</v>
      </c>
      <c r="K16" s="57"/>
      <c r="L16" s="63" t="s">
        <v>26</v>
      </c>
    </row>
    <row r="17" spans="1:12" x14ac:dyDescent="0.4">
      <c r="A17" s="63"/>
      <c r="B17" s="63"/>
      <c r="C17" s="63"/>
      <c r="D17" s="57"/>
      <c r="E17" s="18" t="s">
        <v>13</v>
      </c>
      <c r="F17" s="18" t="s">
        <v>14</v>
      </c>
      <c r="G17" s="63"/>
      <c r="H17" s="63"/>
      <c r="I17" s="57"/>
      <c r="J17" s="18" t="s">
        <v>13</v>
      </c>
      <c r="K17" s="18" t="s">
        <v>14</v>
      </c>
      <c r="L17" s="63"/>
    </row>
    <row r="18" spans="1:12" ht="21" customHeight="1" x14ac:dyDescent="0.4">
      <c r="A18" s="65" t="s">
        <v>15</v>
      </c>
      <c r="B18" s="65"/>
      <c r="C18" s="65"/>
      <c r="D18" s="65"/>
      <c r="E18" s="65"/>
      <c r="F18" s="65"/>
      <c r="G18" s="65"/>
      <c r="H18" s="65"/>
      <c r="I18" s="65"/>
      <c r="J18" s="65"/>
      <c r="K18" s="65"/>
      <c r="L18" s="65"/>
    </row>
    <row r="19" spans="1:12" x14ac:dyDescent="0.4">
      <c r="A19" s="19">
        <v>1</v>
      </c>
      <c r="B19" s="44" t="s">
        <v>25</v>
      </c>
      <c r="C19" s="19" t="s">
        <v>7</v>
      </c>
      <c r="D19" s="25">
        <f>D21</f>
        <v>222.12900000000002</v>
      </c>
      <c r="E19" s="26"/>
      <c r="F19" s="25">
        <f>D19*E19</f>
        <v>0</v>
      </c>
      <c r="G19" s="20"/>
      <c r="H19" s="21"/>
      <c r="I19" s="21"/>
      <c r="J19" s="21"/>
      <c r="K19" s="21"/>
      <c r="L19" s="20"/>
    </row>
    <row r="20" spans="1:12" ht="20.25" customHeight="1" x14ac:dyDescent="0.4">
      <c r="A20" s="65" t="s">
        <v>22</v>
      </c>
      <c r="B20" s="65"/>
      <c r="C20" s="65"/>
      <c r="D20" s="65"/>
      <c r="E20" s="65"/>
      <c r="F20" s="65"/>
      <c r="G20" s="65"/>
      <c r="H20" s="65"/>
      <c r="I20" s="65"/>
      <c r="J20" s="65"/>
      <c r="K20" s="65"/>
      <c r="L20" s="65"/>
    </row>
    <row r="21" spans="1:12" ht="104.4" customHeight="1" x14ac:dyDescent="0.4">
      <c r="A21" s="19">
        <v>2</v>
      </c>
      <c r="B21" s="22" t="s">
        <v>31</v>
      </c>
      <c r="C21" s="19" t="s">
        <v>7</v>
      </c>
      <c r="D21" s="25">
        <f>SUM(I22:I27)</f>
        <v>222.12900000000002</v>
      </c>
      <c r="E21" s="26"/>
      <c r="F21" s="25">
        <f>D21*E21</f>
        <v>0</v>
      </c>
      <c r="H21" s="24"/>
      <c r="I21" s="24"/>
      <c r="J21" s="24"/>
      <c r="K21" s="23"/>
      <c r="L21" s="21"/>
    </row>
    <row r="22" spans="1:12" ht="153" customHeight="1" x14ac:dyDescent="0.4">
      <c r="A22" s="19">
        <v>3</v>
      </c>
      <c r="B22" s="54" t="s">
        <v>55</v>
      </c>
      <c r="C22" s="55"/>
      <c r="D22" s="55"/>
      <c r="E22" s="55"/>
      <c r="F22" s="56"/>
      <c r="G22" s="22" t="s">
        <v>54</v>
      </c>
      <c r="H22" s="24" t="s">
        <v>7</v>
      </c>
      <c r="I22" s="24">
        <f>2.35*1.72*17</f>
        <v>68.713999999999999</v>
      </c>
      <c r="J22" s="24"/>
      <c r="K22" s="23">
        <f>I22*J22</f>
        <v>0</v>
      </c>
      <c r="L22" s="41" t="e" vm="1">
        <v>#VALUE!</v>
      </c>
    </row>
    <row r="23" spans="1:12" ht="141" customHeight="1" x14ac:dyDescent="0.4">
      <c r="A23" s="19">
        <v>4</v>
      </c>
      <c r="B23" s="54" t="s">
        <v>57</v>
      </c>
      <c r="C23" s="55"/>
      <c r="D23" s="55"/>
      <c r="E23" s="55"/>
      <c r="F23" s="56"/>
      <c r="G23" s="22" t="s">
        <v>56</v>
      </c>
      <c r="H23" s="24" t="s">
        <v>7</v>
      </c>
      <c r="I23" s="24">
        <f>2.3*1.7*8</f>
        <v>31.279999999999998</v>
      </c>
      <c r="J23" s="24"/>
      <c r="K23" s="23">
        <f>I23*J23</f>
        <v>0</v>
      </c>
      <c r="L23" s="41" t="e" vm="2">
        <v>#VALUE!</v>
      </c>
    </row>
    <row r="24" spans="1:12" ht="173.25" customHeight="1" x14ac:dyDescent="0.4">
      <c r="A24" s="19">
        <v>5</v>
      </c>
      <c r="B24" s="54" t="s">
        <v>57</v>
      </c>
      <c r="C24" s="55"/>
      <c r="D24" s="55"/>
      <c r="E24" s="55"/>
      <c r="F24" s="56"/>
      <c r="G24" s="22" t="s">
        <v>58</v>
      </c>
      <c r="H24" s="24" t="s">
        <v>7</v>
      </c>
      <c r="I24" s="24">
        <f>1.75*1.75*2</f>
        <v>6.125</v>
      </c>
      <c r="J24" s="24"/>
      <c r="K24" s="23">
        <f>I24*J24</f>
        <v>0</v>
      </c>
      <c r="L24" s="21" t="e" vm="3">
        <v>#VALUE!</v>
      </c>
    </row>
    <row r="25" spans="1:12" ht="174.75" customHeight="1" x14ac:dyDescent="0.4">
      <c r="A25" s="19">
        <v>6</v>
      </c>
      <c r="B25" s="54" t="s">
        <v>57</v>
      </c>
      <c r="C25" s="55"/>
      <c r="D25" s="55"/>
      <c r="E25" s="55"/>
      <c r="F25" s="56"/>
      <c r="G25" s="22" t="s">
        <v>59</v>
      </c>
      <c r="H25" s="24" t="s">
        <v>7</v>
      </c>
      <c r="I25" s="24">
        <f>2.3*1.7*1</f>
        <v>3.9099999999999997</v>
      </c>
      <c r="J25" s="24"/>
      <c r="K25" s="23">
        <f t="shared" ref="K25:K27" si="0">I25*J25</f>
        <v>0</v>
      </c>
      <c r="L25" s="41" t="e" vm="4">
        <v>#VALUE!</v>
      </c>
    </row>
    <row r="26" spans="1:12" ht="127.8" customHeight="1" x14ac:dyDescent="0.4">
      <c r="A26" s="19">
        <v>7</v>
      </c>
      <c r="B26" s="54" t="s">
        <v>32</v>
      </c>
      <c r="C26" s="55"/>
      <c r="D26" s="55"/>
      <c r="E26" s="55"/>
      <c r="F26" s="56"/>
      <c r="G26" s="22" t="s">
        <v>27</v>
      </c>
      <c r="H26" s="24" t="s">
        <v>28</v>
      </c>
      <c r="I26" s="24">
        <f>38*2.35</f>
        <v>89.3</v>
      </c>
      <c r="J26" s="24"/>
      <c r="K26" s="23">
        <f t="shared" si="0"/>
        <v>0</v>
      </c>
      <c r="L26" s="42" t="e" vm="5">
        <v>#VALUE!</v>
      </c>
    </row>
    <row r="27" spans="1:12" ht="175.5" customHeight="1" x14ac:dyDescent="0.4">
      <c r="A27" s="19">
        <v>8</v>
      </c>
      <c r="B27" s="54" t="s">
        <v>33</v>
      </c>
      <c r="C27" s="55"/>
      <c r="D27" s="55"/>
      <c r="E27" s="55"/>
      <c r="F27" s="56"/>
      <c r="G27" s="22" t="s">
        <v>47</v>
      </c>
      <c r="H27" s="24" t="s">
        <v>7</v>
      </c>
      <c r="I27" s="24">
        <f>0.6*38</f>
        <v>22.8</v>
      </c>
      <c r="J27" s="24"/>
      <c r="K27" s="23">
        <f t="shared" si="0"/>
        <v>0</v>
      </c>
      <c r="L27" s="43" t="e" vm="6">
        <v>#VALUE!</v>
      </c>
    </row>
    <row r="28" spans="1:12" ht="34.799999999999997" customHeight="1" x14ac:dyDescent="0.4">
      <c r="A28" s="19">
        <v>9</v>
      </c>
      <c r="B28" s="45" t="s">
        <v>23</v>
      </c>
      <c r="C28" s="19" t="s">
        <v>8</v>
      </c>
      <c r="D28" s="25">
        <v>1</v>
      </c>
      <c r="E28" s="26"/>
      <c r="F28" s="25">
        <f>D28*E28</f>
        <v>0</v>
      </c>
      <c r="G28" s="40"/>
      <c r="H28" s="24"/>
      <c r="I28" s="24"/>
      <c r="J28" s="24"/>
      <c r="K28" s="23"/>
      <c r="L28" s="21"/>
    </row>
    <row r="29" spans="1:12" x14ac:dyDescent="0.4">
      <c r="A29" s="62" t="s">
        <v>48</v>
      </c>
      <c r="B29" s="62"/>
      <c r="C29" s="62"/>
      <c r="D29" s="62"/>
      <c r="E29" s="69">
        <f>SUM(F19:F28)</f>
        <v>0</v>
      </c>
      <c r="F29" s="69"/>
      <c r="G29" s="62" t="s">
        <v>16</v>
      </c>
      <c r="H29" s="62"/>
      <c r="I29" s="62"/>
      <c r="J29" s="69">
        <f>SUM(K19:K28)</f>
        <v>0</v>
      </c>
      <c r="K29" s="69"/>
      <c r="L29" s="21"/>
    </row>
    <row r="30" spans="1:12" x14ac:dyDescent="0.4">
      <c r="A30" s="62" t="s">
        <v>49</v>
      </c>
      <c r="B30" s="62"/>
      <c r="C30" s="62"/>
      <c r="D30" s="62"/>
      <c r="E30" s="69">
        <f>E29+J29</f>
        <v>0</v>
      </c>
      <c r="F30" s="69"/>
      <c r="G30" s="70"/>
      <c r="H30" s="70"/>
      <c r="I30" s="70"/>
      <c r="J30" s="70"/>
      <c r="K30" s="70"/>
      <c r="L30" s="70"/>
    </row>
    <row r="31" spans="1:12" ht="24" customHeight="1" x14ac:dyDescent="0.4">
      <c r="A31" s="75" t="s">
        <v>18</v>
      </c>
      <c r="B31" s="75"/>
      <c r="C31" s="75"/>
      <c r="D31" s="75"/>
      <c r="E31" s="75"/>
      <c r="F31" s="75"/>
      <c r="G31" s="75"/>
      <c r="H31" s="75"/>
      <c r="I31" s="75"/>
    </row>
    <row r="32" spans="1:12" ht="24" customHeight="1" x14ac:dyDescent="0.4">
      <c r="A32" s="14" t="s">
        <v>19</v>
      </c>
      <c r="B32" s="13"/>
      <c r="C32" s="29"/>
      <c r="D32" s="29"/>
      <c r="E32" s="29"/>
      <c r="F32" s="29"/>
      <c r="G32" s="13"/>
      <c r="H32" s="29"/>
      <c r="I32" s="29"/>
    </row>
    <row r="33" spans="1:247" ht="59.4" customHeight="1" x14ac:dyDescent="0.4">
      <c r="A33" s="74" t="s">
        <v>61</v>
      </c>
      <c r="B33" s="74"/>
      <c r="C33" s="74"/>
      <c r="D33" s="74"/>
      <c r="E33" s="74"/>
      <c r="F33" s="74"/>
      <c r="G33" s="74"/>
    </row>
    <row r="34" spans="1:247" s="11" customFormat="1" ht="28.2" customHeight="1" x14ac:dyDescent="0.3">
      <c r="A34" s="59" t="s">
        <v>34</v>
      </c>
      <c r="B34" s="60"/>
      <c r="C34" s="60"/>
      <c r="D34" s="60"/>
      <c r="E34" s="60"/>
      <c r="F34" s="60"/>
      <c r="G34" s="60"/>
      <c r="H34" s="2"/>
      <c r="I34" s="30"/>
      <c r="J34" s="30"/>
      <c r="K34" s="30"/>
    </row>
    <row r="35" spans="1:247" s="12" customFormat="1" ht="25.2" customHeight="1" x14ac:dyDescent="0.3">
      <c r="A35" s="59" t="s">
        <v>35</v>
      </c>
      <c r="B35" s="60"/>
      <c r="C35" s="60"/>
      <c r="D35" s="60"/>
      <c r="E35" s="60"/>
      <c r="F35" s="60"/>
      <c r="G35" s="60"/>
      <c r="H35" s="31"/>
      <c r="I35" s="32"/>
      <c r="J35" s="32"/>
      <c r="K35" s="32"/>
    </row>
    <row r="36" spans="1:247" s="12" customFormat="1" ht="43.8" customHeight="1" x14ac:dyDescent="0.3">
      <c r="A36" s="61" t="s">
        <v>60</v>
      </c>
      <c r="B36" s="60"/>
      <c r="C36" s="60"/>
      <c r="D36" s="60"/>
      <c r="E36" s="60"/>
      <c r="F36" s="60"/>
      <c r="G36" s="60"/>
      <c r="H36" s="31"/>
      <c r="I36" s="32"/>
      <c r="J36" s="32"/>
      <c r="K36" s="32"/>
    </row>
    <row r="37" spans="1:247" s="10" customFormat="1" ht="39.6" customHeight="1" x14ac:dyDescent="0.25">
      <c r="A37" s="59" t="s">
        <v>29</v>
      </c>
      <c r="B37" s="60"/>
      <c r="C37" s="60"/>
      <c r="D37" s="60"/>
      <c r="E37" s="60"/>
      <c r="F37" s="60"/>
      <c r="G37" s="60"/>
      <c r="H37" s="33"/>
      <c r="I37" s="34"/>
      <c r="J37" s="34"/>
      <c r="K37" s="34"/>
    </row>
    <row r="38" spans="1:247" s="10" customFormat="1" ht="27.6" customHeight="1" x14ac:dyDescent="0.3">
      <c r="A38" s="51" t="s">
        <v>37</v>
      </c>
      <c r="B38" s="51"/>
      <c r="C38" s="51"/>
      <c r="D38" s="51"/>
      <c r="E38" s="48"/>
      <c r="F38" s="48"/>
      <c r="G38" s="49"/>
      <c r="H38" s="46"/>
      <c r="I38" s="46"/>
      <c r="J38" s="50"/>
      <c r="K38" s="50"/>
      <c r="L38" s="50"/>
    </row>
    <row r="39" spans="1:247" s="10" customFormat="1" ht="18" customHeight="1" x14ac:dyDescent="0.3">
      <c r="A39" s="51" t="s">
        <v>38</v>
      </c>
      <c r="B39" s="51"/>
      <c r="C39" s="51"/>
      <c r="D39" s="51"/>
      <c r="E39" s="51"/>
      <c r="F39" s="51"/>
      <c r="G39" s="51"/>
      <c r="H39" s="64"/>
      <c r="I39" s="64"/>
      <c r="J39" s="64"/>
      <c r="K39" s="64"/>
      <c r="L39" s="50"/>
    </row>
    <row r="40" spans="1:247" s="10" customFormat="1" ht="22.2" customHeight="1" x14ac:dyDescent="0.3">
      <c r="A40" s="51" t="s">
        <v>39</v>
      </c>
      <c r="B40" s="51"/>
      <c r="C40" s="51"/>
      <c r="D40" s="51"/>
      <c r="E40" s="51"/>
      <c r="F40" s="51"/>
      <c r="G40" s="51"/>
      <c r="H40" s="50"/>
      <c r="I40" s="50"/>
      <c r="J40" s="50"/>
      <c r="K40" s="50"/>
      <c r="L40" s="50"/>
    </row>
    <row r="41" spans="1:247" s="10" customFormat="1" ht="18.600000000000001" customHeight="1" x14ac:dyDescent="0.25">
      <c r="A41" s="58" t="s">
        <v>46</v>
      </c>
      <c r="B41" s="58"/>
      <c r="C41" s="58"/>
      <c r="D41" s="58"/>
      <c r="E41" s="58"/>
      <c r="F41" s="58"/>
      <c r="G41" s="58"/>
      <c r="H41" s="33"/>
      <c r="I41" s="34"/>
      <c r="J41" s="34"/>
      <c r="K41" s="34"/>
    </row>
    <row r="42" spans="1:247" s="10" customFormat="1" ht="20.399999999999999" customHeight="1" x14ac:dyDescent="0.25">
      <c r="A42" s="51" t="s">
        <v>40</v>
      </c>
      <c r="B42" s="51"/>
      <c r="C42" s="51"/>
      <c r="D42" s="51"/>
      <c r="E42" s="51"/>
      <c r="F42" s="51"/>
      <c r="G42" s="51"/>
      <c r="H42" s="33"/>
      <c r="I42" s="34"/>
      <c r="J42" s="34"/>
      <c r="K42" s="34"/>
    </row>
    <row r="43" spans="1:247" s="10" customFormat="1" ht="17.399999999999999" customHeight="1" x14ac:dyDescent="0.3">
      <c r="A43" s="51" t="s">
        <v>41</v>
      </c>
      <c r="B43" s="51"/>
      <c r="C43" s="51"/>
      <c r="D43" s="51"/>
      <c r="E43" s="51"/>
      <c r="F43" s="51"/>
      <c r="G43" s="51"/>
      <c r="H43" s="52"/>
      <c r="I43" s="52"/>
      <c r="J43" s="52"/>
      <c r="K43" s="50"/>
      <c r="L43" s="50"/>
    </row>
    <row r="44" spans="1:247" s="10" customFormat="1" ht="27.6" customHeight="1" x14ac:dyDescent="0.3">
      <c r="A44" s="53" t="s">
        <v>42</v>
      </c>
      <c r="B44" s="53"/>
      <c r="C44" s="53"/>
      <c r="D44" s="53"/>
      <c r="E44" s="53"/>
      <c r="F44" s="53"/>
      <c r="G44" s="53"/>
      <c r="H44" s="52"/>
      <c r="I44" s="52"/>
      <c r="J44" s="52"/>
      <c r="K44" s="34"/>
    </row>
    <row r="45" spans="1:247" s="10" customFormat="1" ht="13.2" customHeight="1" x14ac:dyDescent="0.3">
      <c r="A45" s="53" t="s">
        <v>43</v>
      </c>
      <c r="B45" s="52"/>
      <c r="C45" s="52"/>
      <c r="D45" s="52"/>
      <c r="E45" s="52"/>
      <c r="F45" s="52"/>
      <c r="G45" s="52"/>
      <c r="H45" s="52"/>
      <c r="I45" s="52"/>
      <c r="J45" s="52"/>
      <c r="K45" s="52"/>
      <c r="L45" s="52"/>
    </row>
    <row r="46" spans="1:247" ht="13.95" customHeight="1" x14ac:dyDescent="0.4">
      <c r="A46" s="47"/>
      <c r="B46" s="47"/>
      <c r="C46" s="47"/>
      <c r="D46" s="47"/>
      <c r="E46" s="47"/>
      <c r="F46" s="47"/>
      <c r="G46" s="47"/>
    </row>
    <row r="47" spans="1:247" s="6" customFormat="1" x14ac:dyDescent="0.4">
      <c r="A47" s="15" t="s">
        <v>36</v>
      </c>
      <c r="B47" s="16"/>
      <c r="C47" s="31"/>
      <c r="D47" s="31"/>
      <c r="E47" s="31"/>
      <c r="F47" s="28"/>
      <c r="G47" s="4"/>
      <c r="H47" s="3"/>
      <c r="I47" s="35"/>
      <c r="J47" s="35"/>
      <c r="K47" s="3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row>
    <row r="48" spans="1:247" s="6" customFormat="1" x14ac:dyDescent="0.4">
      <c r="A48" s="2"/>
      <c r="B48" s="1"/>
      <c r="C48" s="27"/>
      <c r="D48" s="27"/>
      <c r="E48" s="27"/>
      <c r="F48" s="35"/>
      <c r="G48" s="4"/>
      <c r="H48" s="3"/>
      <c r="I48" s="35"/>
      <c r="J48" s="35"/>
      <c r="K48" s="3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row>
    <row r="49" spans="1:247" s="6" customFormat="1" ht="13.8" x14ac:dyDescent="0.25">
      <c r="A49" s="3"/>
      <c r="B49" s="17" t="s">
        <v>20</v>
      </c>
      <c r="C49" s="36"/>
      <c r="D49" s="36"/>
      <c r="E49" s="33"/>
      <c r="F49" s="35"/>
      <c r="G49" s="4"/>
      <c r="H49" s="3"/>
      <c r="I49" s="35"/>
      <c r="J49" s="35"/>
      <c r="K49" s="3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row>
    <row r="50" spans="1:247" s="6" customFormat="1" ht="15.6" x14ac:dyDescent="0.3">
      <c r="A50" s="8"/>
      <c r="B50" s="66" t="s">
        <v>21</v>
      </c>
      <c r="C50" s="66"/>
      <c r="D50" s="66"/>
      <c r="E50" s="66"/>
      <c r="F50" s="35"/>
      <c r="G50" s="4"/>
      <c r="H50" s="3"/>
      <c r="I50" s="35"/>
      <c r="J50" s="35"/>
      <c r="K50" s="3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row>
    <row r="51" spans="1:247" s="6" customFormat="1" ht="14.4" x14ac:dyDescent="0.25">
      <c r="A51" s="3"/>
      <c r="B51" s="9"/>
      <c r="C51" s="37"/>
      <c r="D51" s="38"/>
      <c r="E51" s="39"/>
      <c r="F51" s="35"/>
      <c r="G51" s="4"/>
      <c r="H51" s="3"/>
      <c r="I51" s="35"/>
      <c r="J51" s="35"/>
      <c r="K51" s="3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row>
    <row r="52" spans="1:247" s="6" customFormat="1" ht="13.8" x14ac:dyDescent="0.25">
      <c r="A52" s="3"/>
      <c r="B52" s="7"/>
      <c r="C52" s="37"/>
      <c r="D52" s="38"/>
      <c r="E52" s="39"/>
      <c r="F52" s="35"/>
      <c r="G52" s="4"/>
      <c r="H52" s="3"/>
      <c r="I52" s="35"/>
      <c r="J52" s="35"/>
      <c r="K52" s="3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row>
    <row r="53" spans="1:247" s="6" customFormat="1" ht="13.8" x14ac:dyDescent="0.25">
      <c r="A53" s="3"/>
      <c r="B53" s="7"/>
      <c r="C53" s="37"/>
      <c r="D53" s="38"/>
      <c r="E53" s="39"/>
      <c r="F53" s="35"/>
      <c r="G53" s="4"/>
      <c r="H53" s="3"/>
      <c r="I53" s="35"/>
      <c r="J53" s="35"/>
      <c r="K53" s="3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row>
    <row r="54" spans="1:247" x14ac:dyDescent="0.4">
      <c r="A54" s="3"/>
      <c r="B54" s="7"/>
      <c r="C54" s="37"/>
      <c r="D54" s="38"/>
      <c r="E54" s="39"/>
      <c r="F54" s="35"/>
    </row>
  </sheetData>
  <autoFilter ref="A16:L43" xr:uid="{0CBE877A-4870-45F3-B7AE-5D719EDBCC45}">
    <filterColumn colId="4" showButton="0"/>
    <filterColumn colId="9" showButton="0"/>
  </autoFilter>
  <mergeCells count="55">
    <mergeCell ref="A1:L1"/>
    <mergeCell ref="A33:G33"/>
    <mergeCell ref="A31:I31"/>
    <mergeCell ref="G16:G17"/>
    <mergeCell ref="A12:L12"/>
    <mergeCell ref="A13:L13"/>
    <mergeCell ref="A14:L14"/>
    <mergeCell ref="A15:L15"/>
    <mergeCell ref="A20:L20"/>
    <mergeCell ref="J3:L3"/>
    <mergeCell ref="J4:L4"/>
    <mergeCell ref="L16:L17"/>
    <mergeCell ref="H16:H17"/>
    <mergeCell ref="I16:I17"/>
    <mergeCell ref="J16:K16"/>
    <mergeCell ref="B50:E50"/>
    <mergeCell ref="A6:L6"/>
    <mergeCell ref="A11:L11"/>
    <mergeCell ref="A30:D30"/>
    <mergeCell ref="E30:F30"/>
    <mergeCell ref="G30:L30"/>
    <mergeCell ref="A7:F9"/>
    <mergeCell ref="A10:F10"/>
    <mergeCell ref="G7:L7"/>
    <mergeCell ref="G8:L8"/>
    <mergeCell ref="G9:L9"/>
    <mergeCell ref="G10:L10"/>
    <mergeCell ref="G29:I29"/>
    <mergeCell ref="E29:F29"/>
    <mergeCell ref="J29:K29"/>
    <mergeCell ref="A45:L45"/>
    <mergeCell ref="E16:F16"/>
    <mergeCell ref="A41:G41"/>
    <mergeCell ref="A34:G34"/>
    <mergeCell ref="A35:G35"/>
    <mergeCell ref="A37:G37"/>
    <mergeCell ref="A36:G36"/>
    <mergeCell ref="A29:D29"/>
    <mergeCell ref="A16:A17"/>
    <mergeCell ref="B16:B17"/>
    <mergeCell ref="C16:C17"/>
    <mergeCell ref="D16:D17"/>
    <mergeCell ref="B22:F22"/>
    <mergeCell ref="B23:F23"/>
    <mergeCell ref="B24:F24"/>
    <mergeCell ref="A39:K39"/>
    <mergeCell ref="A18:L18"/>
    <mergeCell ref="A43:J43"/>
    <mergeCell ref="A44:J44"/>
    <mergeCell ref="B25:F25"/>
    <mergeCell ref="B26:F26"/>
    <mergeCell ref="B27:F27"/>
    <mergeCell ref="A38:D38"/>
    <mergeCell ref="A40:G40"/>
    <mergeCell ref="A42:G42"/>
  </mergeCells>
  <phoneticPr fontId="8" type="noConversion"/>
  <pageMargins left="0.70866141732283472" right="0.70866141732283472" top="0" bottom="0"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2025-09-12T12:40:06Z</dcterms:modified>
</cp:coreProperties>
</file>