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293" documentId="8_{30E09F08-BF22-4182-8BB0-6EFFA737919D}" xr6:coauthVersionLast="47" xr6:coauthVersionMax="47" xr10:uidLastSave="{12BBBE2C-18A5-4C13-B342-08BCF82BD229}"/>
  <bookViews>
    <workbookView xWindow="-108" yWindow="-108" windowWidth="23256" windowHeight="13896" xr2:uid="{00000000-000D-0000-FFFF-FFFF00000000}"/>
  </bookViews>
  <sheets>
    <sheet name="Додаток 1" sheetId="6" r:id="rId1"/>
  </sheets>
  <definedNames>
    <definedName name="_xlnm._FilterDatabase" localSheetId="0" hidden="1">'Додаток 1'!$A$16:$L$43</definedName>
    <definedName name="_xlnm.Print_Area" localSheetId="0">'Додаток 1'!$A$1:$L$51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6" l="1"/>
  <c r="F28" i="6"/>
  <c r="E29" i="6"/>
  <c r="J29" i="6"/>
  <c r="K22" i="6"/>
  <c r="F19" i="6"/>
  <c r="K27" i="6"/>
  <c r="K26" i="6"/>
  <c r="K25" i="6"/>
  <c r="K24" i="6"/>
  <c r="K23" i="6"/>
  <c r="F21" i="6"/>
  <c r="I22" i="6" l="1"/>
  <c r="I27" i="6"/>
  <c r="I26" i="6"/>
  <c r="I25" i="6"/>
  <c r="I23" i="6"/>
  <c r="I24" i="6"/>
  <c r="D21" i="6" l="1"/>
  <c r="D19" i="6"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6">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futureMetadata>
  <valueMetadata count="6">
    <bk>
      <rc t="1" v="0"/>
    </bk>
    <bk>
      <rc t="1" v="1"/>
    </bk>
    <bk>
      <rc t="1" v="2"/>
    </bk>
    <bk>
      <rc t="1" v="3"/>
    </bk>
    <bk>
      <rc t="1" v="4"/>
    </bk>
    <bk>
      <rc t="1" v="5"/>
    </bk>
  </valueMetadata>
</metadata>
</file>

<file path=xl/sharedStrings.xml><?xml version="1.0" encoding="utf-8"?>
<sst xmlns="http://schemas.openxmlformats.org/spreadsheetml/2006/main" count="75" uniqueCount="62">
  <si>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</si>
  <si>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</si>
  <si>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</si>
  <si>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</si>
  <si>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</si>
  <si>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</si>
  <si>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Реквізити (адреса - юридична та фактична, телефон,  телефон для контактів, e-mail, розрахунковий рахунок)</t>
  </si>
  <si>
    <t>м2</t>
  </si>
  <si>
    <t>т</t>
  </si>
  <si>
    <t>Од.вим.</t>
  </si>
  <si>
    <t>К-ть</t>
  </si>
  <si>
    <t>Вартість, грн., з ПДВ</t>
  </si>
  <si>
    <t>Найменування матеріалів</t>
  </si>
  <si>
    <t>од.</t>
  </si>
  <si>
    <t>всього</t>
  </si>
  <si>
    <t>Демонтажні роботи</t>
  </si>
  <si>
    <t>Всього, матеріали, за кошторисом</t>
  </si>
  <si>
    <t>(Прізвище, ім’я, по батькові, посада, контактний телефон).</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</si>
  <si>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</si>
  <si>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</si>
  <si>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 xml:space="preserve">              Керівник організації/ФОП:____________________________ ( ____________________) </t>
  </si>
  <si>
    <t xml:space="preserve">                                  МП                                  підпис                               ПІБ </t>
  </si>
  <si>
    <t>Віконні прорізи</t>
  </si>
  <si>
    <t>Навантаження, вивезення сміття з утилізацією</t>
  </si>
  <si>
    <t xml:space="preserve">Технічні вимоги монтажу виконуються відповідно ДСТУ-Н Б В.2.6-146:2010  "Конструкції будинків і споруд. Настанова щодо проектування й улаштування вікон та дверей", а саме: 		
- Кріплення конструкцій у стіні виконувати згідно з чинним ДСТУ. 		
- Монтаж внутрішньої пароізоляційної стрічки; 		
- Віконний блок монтується на теплий підставочний профіль з дотриманням рівнів та вертикалей; 		
- Зовнішні монтажні шви між конструкцією та стіною мають бути герметизовані відповідним еластичним герметиком, або закриті металевим нащільником. 				</t>
  </si>
  <si>
    <t>Демонтаж віконного блоку (ПВХ)</t>
  </si>
  <si>
    <t xml:space="preserve">Ескіз вінонної конструкції </t>
  </si>
  <si>
    <t>Відлив віконний
Колір: RAL (зі стандартної палітри);
Покриття: глянець;
Ширина: 170 мм, довжина 235 см;
Товщина: 0,45 мм;
Заглушки ПВХ з обох боків.</t>
  </si>
  <si>
    <t>м</t>
  </si>
  <si>
    <r>
      <t xml:space="preserve">Місце виконання робіт: </t>
    </r>
    <r>
      <rPr>
        <u/>
        <sz val="14"/>
        <color theme="1"/>
        <rFont val="Times New Roman"/>
        <family val="1"/>
        <charset val="204"/>
      </rPr>
      <t>нежитлове приміщення, м. Київ, Дарницький р-н</t>
    </r>
  </si>
  <si>
    <t>Додаток 1 до Запиту</t>
  </si>
  <si>
    <r>
      <rPr>
        <b/>
        <i/>
        <sz val="12"/>
        <rFont val="Calibri"/>
        <family val="2"/>
        <charset val="204"/>
        <scheme val="minor"/>
      </rPr>
      <t xml:space="preserve">Монтажні роботи: </t>
    </r>
    <r>
      <rPr>
        <i/>
        <sz val="11"/>
        <rFont val="Calibri"/>
        <family val="2"/>
        <charset val="204"/>
        <scheme val="minor"/>
      </rPr>
      <t xml:space="preserve">                                                            Заміна віконних ПВХ блоків по ДСТУ, включаючі:
- Монтаж конструкцій;
- Витратні матеріали (анкери розпірні рамні, монтажна піна, стрічка СТІЗ, герметик акріловий УФ стікий);
- З'єднувальні елементи для складних конструкцій.</t>
    </r>
  </si>
  <si>
    <t>Відлив оцинкований</t>
  </si>
  <si>
    <t>Підвіконня</t>
  </si>
  <si>
    <t>Умови оплати: ______________________________</t>
  </si>
  <si>
    <r>
      <t xml:space="preserve">Строк виконання:  _______ </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</si>
  <si>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Учасники повинні надсилати цінові пропозиції з підписом і печаткою</t>
    </r>
    <r>
      <rPr>
        <b/>
        <i/>
        <sz val="11"/>
        <color theme="1"/>
        <rFont val="Times New Roman"/>
        <family val="1"/>
        <charset val="204"/>
      </rPr>
      <t xml:space="preserve"> (за наявності)</t>
    </r>
  </si>
  <si>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</si>
  <si>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</si>
  <si>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</si>
  <si>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</si>
  <si>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</si>
  <si>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</si>
  <si>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Надаючи свою пропозицію, ми  підтверджуємо ознайомлення з кваліфікаційними та технічними вимогами тендеру, викладеними в Оголошенні та Додатках до нього, та беззастережно їх приймаємо, гарантуючи неухильне дотримання у разі перемоги.</t>
  </si>
  <si>
    <t>Найменування послуг/робіт</t>
  </si>
  <si>
    <r>
      <t xml:space="preserve">Додаткові послуги/роботи:
- Врахувати доставку, розвантаження, підняття </t>
    </r>
    <r>
      <rPr>
        <b/>
        <sz val="12"/>
        <color rgb="FFFF0000"/>
        <rFont val="Times New Roman"/>
        <family val="1"/>
        <charset val="204"/>
      </rPr>
      <t xml:space="preserve">та зніс з поверху на поверх </t>
    </r>
    <r>
      <rPr>
        <sz val="12"/>
        <color theme="1"/>
        <rFont val="Times New Roman"/>
        <family val="1"/>
        <charset val="204"/>
      </rPr>
      <t xml:space="preserve">матеріалів на об'єкт; 		
- Врахувати попередній виїзд на замір та оцінку конструкцій. 	 </t>
    </r>
  </si>
  <si>
    <r>
      <t>Ми погоджуємося з умовами договору будівельного підряду  Замовника, який відображено у</t>
    </r>
    <r>
      <rPr>
        <sz val="11"/>
        <color rgb="FFFF0000"/>
        <rFont val="Times New Roman"/>
        <family val="1"/>
        <charset val="204"/>
      </rPr>
      <t xml:space="preserve">  Додатку 2 д</t>
    </r>
    <r>
      <rPr>
        <sz val="11"/>
        <rFont val="Times New Roman"/>
        <family val="1"/>
        <charset val="204"/>
      </rPr>
      <t>о Запиту.</t>
    </r>
  </si>
  <si>
    <r>
      <t xml:space="preserve">Підвіконня пластикове
Колір: білий;
</t>
    </r>
    <r>
      <rPr>
        <b/>
        <i/>
        <sz val="11"/>
        <color rgb="FFFF0000"/>
        <rFont val="Calibri"/>
        <family val="2"/>
        <charset val="204"/>
        <scheme val="minor"/>
      </rPr>
      <t xml:space="preserve">Покриття: </t>
    </r>
    <r>
      <rPr>
        <i/>
        <sz val="11"/>
        <color rgb="FFFF0000"/>
        <rFont val="Calibri"/>
        <family val="2"/>
        <charset val="204"/>
        <scheme val="minor"/>
      </rPr>
      <t>матове;</t>
    </r>
    <r>
      <rPr>
        <i/>
        <sz val="11"/>
        <rFont val="Calibri"/>
        <family val="2"/>
        <charset val="204"/>
        <scheme val="minor"/>
      </rPr>
      <t xml:space="preserve">
Ширина</t>
    </r>
    <r>
      <rPr>
        <b/>
        <i/>
        <sz val="11"/>
        <color rgb="FFFF0000"/>
        <rFont val="Calibri"/>
        <family val="2"/>
        <charset val="204"/>
        <scheme val="minor"/>
      </rPr>
      <t>: 300-600 мм;</t>
    </r>
    <r>
      <rPr>
        <i/>
        <sz val="11"/>
        <rFont val="Calibri"/>
        <family val="2"/>
        <charset val="204"/>
        <scheme val="minor"/>
      </rPr>
      <t xml:space="preserve">
Заглушки з обох боків.</t>
    </r>
  </si>
  <si>
    <t>Всього, послуги/роботи, за кошторисом</t>
  </si>
  <si>
    <t>Сума, послуги/ роботи з матеріалами</t>
  </si>
  <si>
    <r>
      <t>(Назва Учасника), надає свою  пропозицію щодо участі у місцевій закупівлі на закупівлю комплексу послу</t>
    </r>
    <r>
      <rPr>
        <i/>
        <sz val="14"/>
        <rFont val="Times New Roman"/>
        <family val="1"/>
        <charset val="204"/>
      </rPr>
      <t xml:space="preserve">г з </t>
    </r>
    <r>
      <rPr>
        <i/>
        <sz val="14"/>
        <color theme="1"/>
        <rFont val="Times New Roman"/>
        <family val="1"/>
        <charset val="204"/>
      </rPr>
      <t>заміни віконних блоків ПВХ в будівлі за адресою: Дарницький р-н, м. Київ</t>
    </r>
  </si>
  <si>
    <t xml:space="preserve">Умови:
Ми погоджуємось з технічно-фінансовими умовами місцевої закупівлі та її додатками:
1. Всі вишукування для виконання даного переліку забезпечує Підрядник (якщо договірною ціною не передбачене інше). 
2. Вважається, що Підрядник повністю розуміє обсяг робіт та гарантує, що всі необхідні основні, супутні та допоміжні роботи та матеріали включені до  (цінової) пропозиції.
3. Ціна пропозиції враховує усі податки, мита, інше, у відповідності до законодавства України. У випадку змін в митному чи податковому законодавстві, вартість робіт не змінюється. 
4. У вартість одиничних розцінок на роботи включаються адміністративні, транспортні витрати та витрати на можливе покриття ризиків. 
5.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Очікується, що Учасники місцевої закупівлі включатимуть усі, прямі та непрямі витрати, до загальної пропонованої ціни. 
6. Вартість використання машин та механізмів (власних, орендованих або використовуємих за іншими правами власності) включається в одиничні розцінки робіт
7.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8. Якщо для розцінки на роботи явно не зазначені матеріали, вважати що вони входять у вартість робіт	</t>
  </si>
  <si>
    <r>
      <t xml:space="preserve">Всі бренди наведені у даній специфікації є прикладами функціональних та якісних характеристик. 
Виконавець може запропонувати аналоги з технічними та функціональними характеристиками не гірше наведених.
Учаснику необхідно вказати: профільну систему,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та візуалізація.                                                      </t>
    </r>
    <r>
      <rPr>
        <b/>
        <sz val="12"/>
        <color rgb="FFFF0000"/>
        <rFont val="Times New Roman"/>
        <family val="1"/>
        <charset val="204"/>
      </rPr>
      <t xml:space="preserve"> Матеріали що поставляються повинні відповідати вимогам що до них пред’являються. Допускаються більші технічні та функціональні можливості, але не менш</t>
    </r>
    <r>
      <rPr>
        <sz val="12"/>
        <color theme="1"/>
        <rFont val="Times New Roman"/>
        <family val="1"/>
        <charset val="204"/>
      </rPr>
      <t>і</t>
    </r>
  </si>
  <si>
    <r>
      <t xml:space="preserve">Вартість пропозиції учасника включає:
- Заміри конструкцій;
- Погодження специфікації;
- Виготовлення нових конструкцій;
- Демонтаж та утилізацію існуючих конструкцій; 		
- Монтаж нових конструкцій на підставковий профіль; 		
- Установка оцинкованого відливу з відступом від стіни 100 мм.; 		
- Установка підвіконня шириною </t>
    </r>
    <r>
      <rPr>
        <b/>
        <sz val="12"/>
        <color rgb="FFFF0000"/>
        <rFont val="Times New Roman"/>
        <family val="1"/>
        <charset val="204"/>
      </rPr>
      <t>400-500 мм.;</t>
    </r>
    <r>
      <rPr>
        <sz val="12"/>
        <color theme="1"/>
        <rFont val="Times New Roman"/>
        <family val="1"/>
        <charset val="204"/>
      </rPr>
      <t xml:space="preserve"> 
- Вивіз сміття (в тому числі демонтованих конструкцій за погодженням з Власником домогосподарства).
</t>
    </r>
    <r>
      <rPr>
        <b/>
        <sz val="12"/>
        <color rgb="FFFF0000"/>
        <rFont val="Times New Roman"/>
        <family val="1"/>
        <charset val="204"/>
      </rPr>
      <t>- Зміна геометричних розмірів в діапазоні +/- 5% не впливає на вартість продукції, у разі відхилення розмірів більше ніж на 5% вартість розраховується пропорційно зміні площ.</t>
    </r>
  </si>
  <si>
    <r>
      <rPr>
        <b/>
        <i/>
        <sz val="11"/>
        <rFont val="Calibri"/>
        <family val="2"/>
        <charset val="204"/>
        <scheme val="minor"/>
      </rPr>
      <t xml:space="preserve">ПВХ віконний блок, </t>
    </r>
    <r>
      <rPr>
        <b/>
        <i/>
        <sz val="11"/>
        <color rgb="FFFF0000"/>
        <rFont val="Calibri"/>
        <family val="2"/>
        <charset val="204"/>
        <scheme val="minor"/>
      </rPr>
      <t>тристулковий</t>
    </r>
    <r>
      <rPr>
        <i/>
        <sz val="11"/>
        <rFont val="Calibri"/>
        <family val="2"/>
        <charset val="204"/>
        <scheme val="minor"/>
      </rPr>
      <t xml:space="preserve">
Колір: білий; 
Орієнтовний розмір (шир. х вис.): 235 х 172 см
Профіль:  WDS 76 AD (або еквівалент); 
Фурнітура: Maco (або еквівалент);
Заповнення: склопакет 4E-14ar-4-14ar-4E (або еквівалент). Склопакет повинен відповідати вимогам ДБН В.2.6-31:2021 для кліматичної зони І, з приведеним опором теплопередачі Rq ≥ 0,9 м²·К/Вт)                                                   </t>
    </r>
    <r>
      <rPr>
        <b/>
        <i/>
        <sz val="11"/>
        <color rgb="FFFF0000"/>
        <rFont val="Calibri"/>
        <family val="2"/>
        <charset val="204"/>
        <scheme val="minor"/>
      </rPr>
      <t>Тип відкривання: відповідно до креслення;</t>
    </r>
  </si>
  <si>
    <t xml:space="preserve">ПВХ конструкції
</t>
  </si>
  <si>
    <r>
      <rPr>
        <b/>
        <i/>
        <sz val="11"/>
        <color rgb="FFFF0000"/>
        <rFont val="Calibri"/>
        <family val="2"/>
        <charset val="204"/>
        <scheme val="minor"/>
      </rPr>
      <t>ПВХ віконний блок (глухий), тристулковий</t>
    </r>
    <r>
      <rPr>
        <i/>
        <sz val="11"/>
        <rFont val="Calibri"/>
        <family val="2"/>
        <charset val="204"/>
        <scheme val="minor"/>
      </rPr>
      <t xml:space="preserve">
Колір: білий; 
Орієнтовний розмір (шир. х вис.): 230 х 170 см
Профіль:  WDS 76 AD (або еквівалент); 
Заповнення: склопакет 4E-14ar-4-14ar-4E (або еквівалент). Склопакет повинен відповідати вимогам ДБН В.2.6-31:2021 для кліматичної зони І, з приведеним опором теплопередачі Rq ≥ 0,9 м²·К/Вт)                                      </t>
    </r>
    <r>
      <rPr>
        <b/>
        <i/>
        <sz val="11"/>
        <color rgb="FFFF0000"/>
        <rFont val="Calibri"/>
        <family val="2"/>
        <charset val="204"/>
        <scheme val="minor"/>
      </rPr>
      <t>Тип відкривання: відповідно до креслення;</t>
    </r>
  </si>
  <si>
    <t xml:space="preserve"> ПВХ конструкції
</t>
  </si>
  <si>
    <r>
      <rPr>
        <b/>
        <i/>
        <sz val="11"/>
        <rFont val="Calibri"/>
        <family val="2"/>
        <charset val="204"/>
        <scheme val="minor"/>
      </rPr>
      <t xml:space="preserve">ПВХ віконний блок </t>
    </r>
    <r>
      <rPr>
        <b/>
        <i/>
        <sz val="11"/>
        <color rgb="FFFF0000"/>
        <rFont val="Calibri"/>
        <family val="2"/>
        <charset val="204"/>
        <scheme val="minor"/>
      </rPr>
      <t>двостулковий</t>
    </r>
    <r>
      <rPr>
        <i/>
        <sz val="11"/>
        <rFont val="Calibri"/>
        <family val="2"/>
        <charset val="204"/>
        <scheme val="minor"/>
      </rPr>
      <t xml:space="preserve">
Колір: білий; 
Орієнтовний розмір (шир. х вис.): 175 х 175 см
Профіль:  WDS 76 AD (або еквівалент); 
Фурнітура: Maco (або еквівалент);
Заповнення: склопакет 4E-14ar-4-14ar-4E (або еквівалент). Склопакет повинен відповідати вимогам ДБН В.2.6-31:2021 для кліматичної зони І, з приведеним опором теплопередачі Rq ≥ 0,9 м²·К/Вт)                                   </t>
    </r>
    <r>
      <rPr>
        <b/>
        <i/>
        <sz val="11"/>
        <color rgb="FFFF0000"/>
        <rFont val="Calibri"/>
        <family val="2"/>
        <charset val="204"/>
        <scheme val="minor"/>
      </rPr>
      <t xml:space="preserve"> Тип відкривання: відповідно до креслення;</t>
    </r>
  </si>
  <si>
    <r>
      <t xml:space="preserve">ПВХ віконний блок з фрамугою 76 см (шир.) х 50 см (вис.)
Колір: білий; 
Орієнтовний розмір (шир. х вис.): 230 х 170 см
Профіль:  WDS 76 AD (або еквівалент); 
Фурнітура: Maco (або еквівалент);
Заповнення: склопакет 4E-14ar-4-14ar-4E (або еквівалент). Склопакет повинен відповідати вимогам ДБН В.2.6-31:2021 для кліматичної зони І, з приведеним опором теплопередачі Rq ≥ 0,9 м²·К/Вт)                                           </t>
    </r>
    <r>
      <rPr>
        <b/>
        <i/>
        <sz val="11"/>
        <color rgb="FFFF0000"/>
        <rFont val="Calibri"/>
        <family val="2"/>
        <charset val="204"/>
        <scheme val="minor"/>
      </rPr>
      <t>Тип відкривання: відповідно до креслення;</t>
    </r>
  </si>
  <si>
    <t>Гарантійний термін на виріб: 3 роки
Гарантійний термін на послуги: ??</t>
  </si>
  <si>
    <t>Примітки:
Вартість одиниці послуг / робіт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</si>
</sst>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419]General"/>
  </numFmts>
  <fonts count="34" x14ac:knownFonts="1">
    <font>
      <sz val="11"/>
      <color theme="1"/>
      <name val="Calibri"/>
      <family val="2"/>
      <scheme val="minor"/>
    </font>
    <font>
      <sz val="16"/>
      <color theme="1"/>
      <name val="Times New Roman"/>
      <family val="1"/>
      <charset val="204"/>
    </font>
    <font>
      <sz val="12"/>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sz val="14"/>
      <color theme="1"/>
      <name val="Times New Roman"/>
      <family val="1"/>
      <charset val="204"/>
    </font>
    <font>
      <u/>
      <sz val="14"/>
      <color theme="1"/>
      <name val="Times New Roman"/>
      <family val="1"/>
      <charset val="204"/>
    </font>
    <font>
      <i/>
      <sz val="14"/>
      <color theme="1"/>
      <name val="Times New Roman"/>
      <family val="1"/>
      <charset val="204"/>
    </font>
    <font>
      <i/>
      <sz val="11"/>
      <name val="Times New Roman"/>
      <family val="1"/>
      <charset val="204"/>
    </font>
    <font>
      <b/>
      <i/>
      <sz val="11"/>
      <color theme="1"/>
      <name val="Times New Roman"/>
      <family val="1"/>
      <charset val="204"/>
    </font>
    <font>
      <b/>
      <sz val="11"/>
      <color theme="1"/>
      <name val="Times New Roman"/>
      <family val="1"/>
      <charset val="204"/>
    </font>
    <font>
      <b/>
      <i/>
      <sz val="14"/>
      <color theme="1"/>
      <name val="Times New Roman"/>
      <family val="1"/>
      <charset val="204"/>
    </font>
    <font>
      <i/>
      <sz val="11"/>
      <color rgb="FF000000"/>
      <name val="Calibri"/>
      <family val="2"/>
      <charset val="204"/>
      <scheme val="minor"/>
    </font>
    <font>
      <i/>
      <sz val="11"/>
      <name val="Calibri"/>
      <family val="2"/>
      <charset val="204"/>
      <scheme val="minor"/>
    </font>
    <font>
      <i/>
      <sz val="11"/>
      <color indexed="8"/>
      <name val="Calibri"/>
      <family val="2"/>
      <charset val="204"/>
      <scheme val="minor"/>
    </font>
    <font>
      <i/>
      <sz val="11"/>
      <color rgb="FF000000"/>
      <name val="Times New Roman"/>
      <family val="1"/>
      <charset val="204"/>
    </font>
    <font>
      <b/>
      <i/>
      <sz val="11"/>
      <color rgb="FFFF0000"/>
      <name val="Calibri"/>
      <family val="2"/>
      <charset val="204"/>
      <scheme val="minor"/>
    </font>
    <font>
      <b/>
      <sz val="12"/>
      <color rgb="FFFF0000"/>
      <name val="Times New Roman"/>
      <family val="1"/>
      <charset val="204"/>
    </font>
    <font>
      <b/>
      <i/>
      <sz val="11"/>
      <name val="Calibri"/>
      <family val="2"/>
      <charset val="204"/>
      <scheme val="minor"/>
    </font>
    <font>
      <b/>
      <i/>
      <sz val="12"/>
      <name val="Calibri"/>
      <family val="2"/>
      <charset val="204"/>
      <scheme val="minor"/>
    </font>
    <font>
      <b/>
      <i/>
      <sz val="11"/>
      <color rgb="FF000000"/>
      <name val="Calibri"/>
      <family val="2"/>
      <charset val="204"/>
      <scheme val="minor"/>
    </font>
    <font>
      <i/>
      <sz val="14"/>
      <name val="Times New Roman"/>
      <family val="1"/>
      <charset val="204"/>
    </font>
    <font>
      <sz val="10"/>
      <color rgb="FF000000"/>
      <name val="Times New Roman"/>
      <family val="1"/>
      <charset val="204"/>
    </font>
    <font>
      <sz val="11"/>
      <color rgb="FFFF0000"/>
      <name val="Times New Roman"/>
      <family val="1"/>
      <charset val="204"/>
    </font>
    <font>
      <i/>
      <sz val="11"/>
      <color rgb="FFFF0000"/>
      <name val="Calibri"/>
      <family val="2"/>
      <charset val="204"/>
      <scheme val="minor"/>
    </font>
    <font>
      <b/>
      <sz val="14"/>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164" fontId="10" fillId="0" borderId="0" applyBorder="0" applyProtection="0"/>
    <xf numFmtId="0" fontId="11" fillId="0" borderId="0"/>
    <xf numFmtId="0" fontId="9" fillId="0" borderId="0"/>
  </cellStyleXfs>
  <cellXfs count="81">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xf numFmtId="0" fontId="6" fillId="0" borderId="0" xfId="0" applyFont="1" applyAlignment="1">
      <alignment vertical="center"/>
    </xf>
    <xf numFmtId="0" fontId="7" fillId="0" borderId="0" xfId="0" applyFont="1" applyAlignment="1">
      <alignment vertical="center" wrapText="1"/>
    </xf>
    <xf numFmtId="0" fontId="2" fillId="0" borderId="0" xfId="0" applyFont="1"/>
    <xf numFmtId="0" fontId="12" fillId="0" borderId="0" xfId="0" applyFont="1" applyAlignment="1">
      <alignment vertical="center" wrapText="1"/>
    </xf>
    <xf numFmtId="0" fontId="4" fillId="0" borderId="0" xfId="0" applyFont="1"/>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4" fontId="7"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top" wrapText="1"/>
    </xf>
    <xf numFmtId="0" fontId="20" fillId="3" borderId="1" xfId="0" applyFont="1" applyFill="1" applyBorder="1" applyAlignment="1">
      <alignment vertical="top"/>
    </xf>
    <xf numFmtId="0" fontId="20" fillId="3" borderId="1" xfId="0" applyFont="1" applyFill="1" applyBorder="1" applyAlignment="1">
      <alignment horizontal="center" vertical="top"/>
    </xf>
    <xf numFmtId="4" fontId="21" fillId="0" borderId="1" xfId="0" applyNumberFormat="1" applyFont="1" applyBorder="1" applyAlignment="1">
      <alignment vertical="top" wrapText="1"/>
    </xf>
    <xf numFmtId="4" fontId="21" fillId="0" borderId="1" xfId="0" applyNumberFormat="1" applyFont="1" applyBorder="1" applyAlignment="1">
      <alignment horizontal="center" wrapText="1"/>
    </xf>
    <xf numFmtId="4" fontId="21" fillId="0" borderId="1" xfId="0" applyNumberFormat="1" applyFont="1" applyBorder="1" applyAlignment="1">
      <alignment horizontal="center"/>
    </xf>
    <xf numFmtId="4" fontId="20" fillId="3" borderId="1" xfId="0" applyNumberFormat="1" applyFont="1" applyFill="1" applyBorder="1" applyAlignment="1">
      <alignment horizontal="center" vertical="top"/>
    </xf>
    <xf numFmtId="4" fontId="22" fillId="3" borderId="1" xfId="0" applyNumberFormat="1" applyFont="1" applyFill="1" applyBorder="1" applyAlignment="1">
      <alignment horizontal="center" vertical="top" wrapText="1"/>
    </xf>
    <xf numFmtId="0" fontId="1" fillId="0" borderId="0" xfId="0" applyFont="1" applyAlignment="1">
      <alignment horizontal="center"/>
    </xf>
    <xf numFmtId="4" fontId="1" fillId="0" borderId="0" xfId="0" applyNumberFormat="1" applyFont="1" applyAlignment="1">
      <alignment horizontal="center"/>
    </xf>
    <xf numFmtId="0" fontId="3" fillId="0" borderId="0" xfId="0" applyFont="1" applyAlignment="1">
      <alignment horizontal="center" vertical="center"/>
    </xf>
    <xf numFmtId="4" fontId="1" fillId="0" borderId="0" xfId="0" applyNumberFormat="1"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center"/>
    </xf>
    <xf numFmtId="4" fontId="4" fillId="0" borderId="0" xfId="0" applyNumberFormat="1" applyFont="1" applyAlignment="1">
      <alignment horizontal="center"/>
    </xf>
    <xf numFmtId="4" fontId="5" fillId="0" borderId="0" xfId="0" applyNumberFormat="1"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4" fontId="6" fillId="0" borderId="0" xfId="0" applyNumberFormat="1" applyFont="1" applyAlignment="1">
      <alignment horizontal="center" vertical="top"/>
    </xf>
    <xf numFmtId="0" fontId="1" fillId="0" borderId="1" xfId="0" applyFont="1" applyBorder="1"/>
    <xf numFmtId="0" fontId="20" fillId="3"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8" fillId="3" borderId="1" xfId="0" applyFont="1" applyFill="1" applyBorder="1" applyAlignment="1">
      <alignment vertical="top" wrapText="1"/>
    </xf>
    <xf numFmtId="4" fontId="27" fillId="0" borderId="1" xfId="0" applyNumberFormat="1" applyFont="1" applyBorder="1" applyAlignment="1">
      <alignment vertical="top" wrapText="1"/>
    </xf>
    <xf numFmtId="0" fontId="6" fillId="0" borderId="0" xfId="0" applyFont="1" applyAlignment="1">
      <alignment horizontal="left" vertical="center" wrapText="1"/>
    </xf>
    <xf numFmtId="0" fontId="30" fillId="0" borderId="0" xfId="6" applyFont="1" applyAlignment="1">
      <alignment horizontal="left" vertical="center" wrapText="1"/>
    </xf>
    <xf numFmtId="0" fontId="7" fillId="0" borderId="0" xfId="6" applyFont="1" applyAlignment="1">
      <alignment wrapText="1"/>
    </xf>
    <xf numFmtId="0" fontId="7" fillId="0" borderId="0" xfId="6" applyFont="1"/>
    <xf numFmtId="0" fontId="9" fillId="0" borderId="0" xfId="0" applyFont="1"/>
    <xf numFmtId="0" fontId="5" fillId="0" borderId="0" xfId="6" applyFont="1" applyAlignment="1">
      <alignment horizontal="left" wrapText="1"/>
    </xf>
    <xf numFmtId="0" fontId="0" fillId="0" borderId="0" xfId="0"/>
    <xf numFmtId="0" fontId="5" fillId="0" borderId="0" xfId="6" applyFont="1" applyAlignment="1">
      <alignment horizontal="left" vertical="center" wrapText="1"/>
    </xf>
    <xf numFmtId="4" fontId="27" fillId="0" borderId="4" xfId="0" applyNumberFormat="1" applyFont="1" applyBorder="1" applyAlignment="1">
      <alignment horizontal="left" vertical="center" wrapText="1"/>
    </xf>
    <xf numFmtId="0" fontId="0" fillId="0" borderId="5" xfId="0" applyBorder="1"/>
    <xf numFmtId="0" fontId="0" fillId="0" borderId="6" xfId="0" applyBorder="1"/>
    <xf numFmtId="4" fontId="7" fillId="3" borderId="1" xfId="0" applyNumberFormat="1" applyFont="1" applyFill="1" applyBorder="1" applyAlignment="1">
      <alignment horizontal="center" vertical="center" wrapText="1"/>
    </xf>
    <xf numFmtId="0" fontId="6" fillId="0" borderId="0" xfId="6" applyFont="1" applyAlignment="1">
      <alignment horizontal="left"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33" fillId="0" borderId="2" xfId="0" applyFont="1" applyBorder="1" applyAlignment="1">
      <alignment horizontal="left" vertical="center" wrapText="1"/>
    </xf>
    <xf numFmtId="0" fontId="20" fillId="3" borderId="1" xfId="0" applyFont="1" applyFill="1" applyBorder="1" applyAlignment="1">
      <alignment horizontal="right" vertical="top"/>
    </xf>
    <xf numFmtId="0" fontId="7" fillId="3" borderId="1" xfId="0" applyFont="1" applyFill="1" applyBorder="1" applyAlignment="1">
      <alignment horizontal="center" vertical="center" wrapText="1"/>
    </xf>
    <xf numFmtId="0" fontId="9" fillId="0" borderId="0" xfId="0" applyFont="1"/>
    <xf numFmtId="0" fontId="23" fillId="4" borderId="1" xfId="0" applyFont="1" applyFill="1" applyBorder="1" applyAlignment="1">
      <alignment horizontal="center" vertical="top" wrapText="1"/>
    </xf>
    <xf numFmtId="0" fontId="5"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top" wrapText="1"/>
    </xf>
    <xf numFmtId="4" fontId="20" fillId="3" borderId="1" xfId="0" applyNumberFormat="1" applyFont="1" applyFill="1" applyBorder="1" applyAlignment="1">
      <alignment horizontal="center" vertical="top"/>
    </xf>
    <xf numFmtId="0" fontId="20" fillId="3" borderId="1" xfId="0" applyFont="1" applyFill="1" applyBorder="1" applyAlignment="1">
      <alignment horizontal="center" vertical="top"/>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0" xfId="0" applyFont="1" applyFill="1" applyAlignment="1">
      <alignment horizontal="center"/>
    </xf>
    <xf numFmtId="0" fontId="4" fillId="0" borderId="0" xfId="0" applyFont="1" applyAlignment="1">
      <alignment horizontal="left" vertical="center" wrapText="1"/>
    </xf>
    <xf numFmtId="0" fontId="19" fillId="0" borderId="0" xfId="0" applyFont="1" applyAlignment="1">
      <alignment horizontal="left" vertical="center"/>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1" fillId="0" borderId="0" xfId="0" applyFont="1" applyAlignment="1">
      <alignment horizontal="right"/>
    </xf>
    <xf numFmtId="0" fontId="4" fillId="0" borderId="0" xfId="0" applyFont="1" applyAlignment="1">
      <alignment horizontal="right"/>
    </xf>
  </cellXfs>
  <cellStyles count="7">
    <cellStyle name="Відсотковий 2" xfId="2" xr:uid="{6190268B-221D-4B90-85E6-28E44126902D}"/>
    <cellStyle name="Звичайний" xfId="0" builtinId="0"/>
    <cellStyle name="Звичайний 2" xfId="6" xr:uid="{732ACDAF-7AE5-417B-A872-54D9C2ACA6BB}"/>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6">
  <rv s="0">
    <v>0</v>
    <v>5</v>
  </rv>
  <rv s="0">
    <v>1</v>
    <v>5</v>
  </rv>
  <rv s="0">
    <v>2</v>
    <v>5</v>
  </rv>
  <rv s="0">
    <v>3</v>
    <v>5</v>
  </rv>
  <rv s="0">
    <v>4</v>
    <v>5</v>
  </rv>
  <rv s="0">
    <v>5</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54"/>
  <sheetViews>
    <sheetView tabSelected="1" topLeftCell="A8" zoomScale="80" zoomScaleNormal="80" zoomScaleSheetLayoutView="65" workbookViewId="0">
      <selection activeCell="A33" sqref="A33:G33"/>
    </sheetView>
  </sheetViews>
  <sheetFormatPr defaultColWidth="9.109375" defaultRowHeight="21" x14ac:dyDescent="0.4"/>
  <cols>
    <col min="1" max="1" width="9.44140625" style="2" customWidth="1"/>
    <col min="2" max="2" width="48.5546875" style="1" customWidth="1"/>
    <col min="3" max="3" width="11.109375" style="27" customWidth="1"/>
    <col min="4" max="4" width="10.88671875" style="28" customWidth="1"/>
    <col min="5" max="5" width="10.5546875" style="28" customWidth="1"/>
    <col min="6" max="6" width="11.5546875" style="28" customWidth="1"/>
    <col min="7" max="7" width="54.33203125" style="1" customWidth="1"/>
    <col min="8" max="8" width="12.6640625" style="27" customWidth="1"/>
    <col min="9" max="11" width="12.6640625" style="28" customWidth="1"/>
    <col min="12" max="12" width="34.33203125" style="1" customWidth="1"/>
    <col min="13" max="16384" width="9.109375" style="1"/>
  </cols>
  <sheetData>
    <row r="1" spans="1:12" x14ac:dyDescent="0.4">
      <c r="A1" s="73" t="s">
        <v>1</v>
      </c>
      <c r="B1" s="73"/>
      <c r="C1" s="73"/>
      <c r="D1" s="73"/>
      <c r="E1" s="73"/>
      <c r="F1" s="73"/>
      <c r="G1" s="73"/>
      <c r="H1" s="73"/>
      <c r="I1" s="73"/>
      <c r="J1" s="73"/>
      <c r="K1" s="73"/>
      <c r="L1" s="73"/>
    </row>
    <row r="3" spans="1:12" x14ac:dyDescent="0.4">
      <c r="J3" s="79" t="s">
        <v>30</v>
      </c>
      <c r="K3" s="79"/>
      <c r="L3" s="79"/>
    </row>
    <row r="4" spans="1:12" ht="21.6" customHeight="1" x14ac:dyDescent="0.4">
      <c r="J4" s="80"/>
      <c r="K4" s="80"/>
      <c r="L4" s="80"/>
    </row>
    <row r="6" spans="1:12" ht="29.25" customHeight="1" x14ac:dyDescent="0.4">
      <c r="A6" s="67" t="s">
        <v>50</v>
      </c>
      <c r="B6" s="67"/>
      <c r="C6" s="67"/>
      <c r="D6" s="67"/>
      <c r="E6" s="67"/>
      <c r="F6" s="67"/>
      <c r="G6" s="67"/>
      <c r="H6" s="67"/>
      <c r="I6" s="67"/>
      <c r="J6" s="67"/>
      <c r="K6" s="67"/>
      <c r="L6" s="67"/>
    </row>
    <row r="7" spans="1:12" ht="31.2" customHeight="1" x14ac:dyDescent="0.4">
      <c r="A7" s="71" t="s">
        <v>4</v>
      </c>
      <c r="B7" s="71"/>
      <c r="C7" s="71"/>
      <c r="D7" s="71"/>
      <c r="E7" s="71"/>
      <c r="F7" s="71"/>
      <c r="G7" s="72" t="s">
        <v>2</v>
      </c>
      <c r="H7" s="72"/>
      <c r="I7" s="72"/>
      <c r="J7" s="72"/>
      <c r="K7" s="72"/>
      <c r="L7" s="72"/>
    </row>
    <row r="8" spans="1:12" ht="31.2" customHeight="1" x14ac:dyDescent="0.4">
      <c r="A8" s="71"/>
      <c r="B8" s="71"/>
      <c r="C8" s="71"/>
      <c r="D8" s="71"/>
      <c r="E8" s="71"/>
      <c r="F8" s="71"/>
      <c r="G8" s="72" t="s">
        <v>3</v>
      </c>
      <c r="H8" s="72"/>
      <c r="I8" s="72"/>
      <c r="J8" s="72"/>
      <c r="K8" s="72"/>
      <c r="L8" s="72"/>
    </row>
    <row r="9" spans="1:12" ht="31.2" customHeight="1" x14ac:dyDescent="0.4">
      <c r="A9" s="71"/>
      <c r="B9" s="71"/>
      <c r="C9" s="71"/>
      <c r="D9" s="71"/>
      <c r="E9" s="71"/>
      <c r="F9" s="71"/>
      <c r="G9" s="72" t="s">
        <v>6</v>
      </c>
      <c r="H9" s="72"/>
      <c r="I9" s="72"/>
      <c r="J9" s="72"/>
      <c r="K9" s="72"/>
      <c r="L9" s="72"/>
    </row>
    <row r="10" spans="1:12" ht="31.2" customHeight="1" x14ac:dyDescent="0.4">
      <c r="A10" s="71" t="s">
        <v>5</v>
      </c>
      <c r="B10" s="71"/>
      <c r="C10" s="71"/>
      <c r="D10" s="71"/>
      <c r="E10" s="71"/>
      <c r="F10" s="71"/>
      <c r="G10" s="72" t="s">
        <v>17</v>
      </c>
      <c r="H10" s="72"/>
      <c r="I10" s="72"/>
      <c r="J10" s="72"/>
      <c r="K10" s="72"/>
      <c r="L10" s="72"/>
    </row>
    <row r="11" spans="1:12" ht="156.6" customHeight="1" x14ac:dyDescent="0.4">
      <c r="A11" s="68" t="s">
        <v>51</v>
      </c>
      <c r="B11" s="68"/>
      <c r="C11" s="68"/>
      <c r="D11" s="68"/>
      <c r="E11" s="68"/>
      <c r="F11" s="68"/>
      <c r="G11" s="68"/>
      <c r="H11" s="68"/>
      <c r="I11" s="68"/>
      <c r="J11" s="68"/>
      <c r="K11" s="68"/>
      <c r="L11" s="68"/>
    </row>
    <row r="12" spans="1:12" ht="73.2" customHeight="1" x14ac:dyDescent="0.4">
      <c r="A12" s="76" t="s">
        <v>52</v>
      </c>
      <c r="B12" s="77"/>
      <c r="C12" s="77"/>
      <c r="D12" s="77"/>
      <c r="E12" s="77"/>
      <c r="F12" s="77"/>
      <c r="G12" s="77"/>
      <c r="H12" s="77"/>
      <c r="I12" s="77"/>
      <c r="J12" s="77"/>
      <c r="K12" s="77"/>
      <c r="L12" s="77"/>
    </row>
    <row r="13" spans="1:12" ht="165.6" customHeight="1" x14ac:dyDescent="0.4">
      <c r="A13" s="77" t="s">
        <v>53</v>
      </c>
      <c r="B13" s="77"/>
      <c r="C13" s="77"/>
      <c r="D13" s="77"/>
      <c r="E13" s="77"/>
      <c r="F13" s="77"/>
      <c r="G13" s="77"/>
      <c r="H13" s="77"/>
      <c r="I13" s="77"/>
      <c r="J13" s="77"/>
      <c r="K13" s="77"/>
      <c r="L13" s="77"/>
    </row>
    <row r="14" spans="1:12" ht="85.2" customHeight="1" x14ac:dyDescent="0.4">
      <c r="A14" s="77" t="s">
        <v>24</v>
      </c>
      <c r="B14" s="77"/>
      <c r="C14" s="77"/>
      <c r="D14" s="77"/>
      <c r="E14" s="77"/>
      <c r="F14" s="77"/>
      <c r="G14" s="77"/>
      <c r="H14" s="77"/>
      <c r="I14" s="77"/>
      <c r="J14" s="77"/>
      <c r="K14" s="77"/>
      <c r="L14" s="77"/>
    </row>
    <row r="15" spans="1:12" ht="60.6" customHeight="1" thickBot="1" x14ac:dyDescent="0.45">
      <c r="A15" s="78" t="s">
        <v>45</v>
      </c>
      <c r="B15" s="78"/>
      <c r="C15" s="78"/>
      <c r="D15" s="78"/>
      <c r="E15" s="78"/>
      <c r="F15" s="78"/>
      <c r="G15" s="77"/>
      <c r="H15" s="77"/>
      <c r="I15" s="77"/>
      <c r="J15" s="77"/>
      <c r="K15" s="77"/>
      <c r="L15" s="77"/>
    </row>
    <row r="16" spans="1:12" ht="33" customHeight="1" x14ac:dyDescent="0.4">
      <c r="A16" s="63" t="s">
        <v>0</v>
      </c>
      <c r="B16" s="63" t="s">
        <v>44</v>
      </c>
      <c r="C16" s="63" t="s">
        <v>9</v>
      </c>
      <c r="D16" s="57" t="s">
        <v>10</v>
      </c>
      <c r="E16" s="57" t="s">
        <v>11</v>
      </c>
      <c r="F16" s="57"/>
      <c r="G16" s="63" t="s">
        <v>12</v>
      </c>
      <c r="H16" s="63" t="s">
        <v>9</v>
      </c>
      <c r="I16" s="57" t="s">
        <v>10</v>
      </c>
      <c r="J16" s="57" t="s">
        <v>11</v>
      </c>
      <c r="K16" s="57"/>
      <c r="L16" s="63" t="s">
        <v>26</v>
      </c>
    </row>
    <row r="17" spans="1:12" x14ac:dyDescent="0.4">
      <c r="A17" s="63"/>
      <c r="B17" s="63"/>
      <c r="C17" s="63"/>
      <c r="D17" s="57"/>
      <c r="E17" s="18" t="s">
        <v>13</v>
      </c>
      <c r="F17" s="18" t="s">
        <v>14</v>
      </c>
      <c r="G17" s="63"/>
      <c r="H17" s="63"/>
      <c r="I17" s="57"/>
      <c r="J17" s="18" t="s">
        <v>13</v>
      </c>
      <c r="K17" s="18" t="s">
        <v>14</v>
      </c>
      <c r="L17" s="63"/>
    </row>
    <row r="18" spans="1:12" ht="21" customHeight="1" x14ac:dyDescent="0.4">
      <c r="A18" s="65" t="s">
        <v>15</v>
      </c>
      <c r="B18" s="65"/>
      <c r="C18" s="65"/>
      <c r="D18" s="65"/>
      <c r="E18" s="65"/>
      <c r="F18" s="65"/>
      <c r="G18" s="65"/>
      <c r="H18" s="65"/>
      <c r="I18" s="65"/>
      <c r="J18" s="65"/>
      <c r="K18" s="65"/>
      <c r="L18" s="65"/>
    </row>
    <row r="19" spans="1:12" x14ac:dyDescent="0.4">
      <c r="A19" s="19">
        <v>1</v>
      </c>
      <c r="B19" s="44" t="s">
        <v>25</v>
      </c>
      <c r="C19" s="19" t="s">
        <v>7</v>
      </c>
      <c r="D19" s="25">
        <f>D21</f>
        <v>222.12900000000002</v>
      </c>
      <c r="E19" s="26"/>
      <c r="F19" s="25">
        <f>D19*E19</f>
        <v>0</v>
      </c>
      <c r="G19" s="20"/>
      <c r="H19" s="21"/>
      <c r="I19" s="21"/>
      <c r="J19" s="21"/>
      <c r="K19" s="21"/>
      <c r="L19" s="20"/>
    </row>
    <row r="20" spans="1:12" ht="20.25" customHeight="1" x14ac:dyDescent="0.4">
      <c r="A20" s="65" t="s">
        <v>22</v>
      </c>
      <c r="B20" s="65"/>
      <c r="C20" s="65"/>
      <c r="D20" s="65"/>
      <c r="E20" s="65"/>
      <c r="F20" s="65"/>
      <c r="G20" s="65"/>
      <c r="H20" s="65"/>
      <c r="I20" s="65"/>
      <c r="J20" s="65"/>
      <c r="K20" s="65"/>
      <c r="L20" s="65"/>
    </row>
    <row r="21" spans="1:12" ht="104.4" customHeight="1" x14ac:dyDescent="0.4">
      <c r="A21" s="19">
        <v>2</v>
      </c>
      <c r="B21" s="22" t="s">
        <v>31</v>
      </c>
      <c r="C21" s="19" t="s">
        <v>7</v>
      </c>
      <c r="D21" s="25">
        <f>SUM(I22:I27)</f>
        <v>222.12900000000002</v>
      </c>
      <c r="E21" s="26"/>
      <c r="F21" s="25">
        <f>D21*E21</f>
        <v>0</v>
      </c>
      <c r="H21" s="24"/>
      <c r="I21" s="24"/>
      <c r="J21" s="24"/>
      <c r="K21" s="23"/>
      <c r="L21" s="21"/>
    </row>
    <row r="22" spans="1:12" ht="153" customHeight="1" x14ac:dyDescent="0.4">
      <c r="A22" s="19">
        <v>3</v>
      </c>
      <c r="B22" s="54" t="s">
        <v>55</v>
      </c>
      <c r="C22" s="55"/>
      <c r="D22" s="55"/>
      <c r="E22" s="55"/>
      <c r="F22" s="56"/>
      <c r="G22" s="22" t="s">
        <v>54</v>
      </c>
      <c r="H22" s="24" t="s">
        <v>7</v>
      </c>
      <c r="I22" s="24">
        <f>2.35*1.72*17</f>
        <v>68.713999999999999</v>
      </c>
      <c r="J22" s="24"/>
      <c r="K22" s="23">
        <f>I22*J22</f>
        <v>0</v>
      </c>
      <c r="L22" s="41" t="e" vm="1">
        <v>#VALUE!</v>
      </c>
    </row>
    <row r="23" spans="1:12" ht="141" customHeight="1" x14ac:dyDescent="0.4">
      <c r="A23" s="19">
        <v>4</v>
      </c>
      <c r="B23" s="54" t="s">
        <v>57</v>
      </c>
      <c r="C23" s="55"/>
      <c r="D23" s="55"/>
      <c r="E23" s="55"/>
      <c r="F23" s="56"/>
      <c r="G23" s="22" t="s">
        <v>56</v>
      </c>
      <c r="H23" s="24" t="s">
        <v>7</v>
      </c>
      <c r="I23" s="24">
        <f>2.3*1.7*8</f>
        <v>31.279999999999998</v>
      </c>
      <c r="J23" s="24"/>
      <c r="K23" s="23">
        <f>I23*J23</f>
        <v>0</v>
      </c>
      <c r="L23" s="41" t="e" vm="2">
        <v>#VALUE!</v>
      </c>
    </row>
    <row r="24" spans="1:12" ht="173.25" customHeight="1" x14ac:dyDescent="0.4">
      <c r="A24" s="19">
        <v>5</v>
      </c>
      <c r="B24" s="54" t="s">
        <v>57</v>
      </c>
      <c r="C24" s="55"/>
      <c r="D24" s="55"/>
      <c r="E24" s="55"/>
      <c r="F24" s="56"/>
      <c r="G24" s="22" t="s">
        <v>58</v>
      </c>
      <c r="H24" s="24" t="s">
        <v>7</v>
      </c>
      <c r="I24" s="24">
        <f>1.75*1.75*2</f>
        <v>6.125</v>
      </c>
      <c r="J24" s="24"/>
      <c r="K24" s="23">
        <f>I24*J24</f>
        <v>0</v>
      </c>
      <c r="L24" s="21" t="e" vm="3">
        <v>#VALUE!</v>
      </c>
    </row>
    <row r="25" spans="1:12" ht="174.75" customHeight="1" x14ac:dyDescent="0.4">
      <c r="A25" s="19">
        <v>6</v>
      </c>
      <c r="B25" s="54" t="s">
        <v>57</v>
      </c>
      <c r="C25" s="55"/>
      <c r="D25" s="55"/>
      <c r="E25" s="55"/>
      <c r="F25" s="56"/>
      <c r="G25" s="22" t="s">
        <v>59</v>
      </c>
      <c r="H25" s="24" t="s">
        <v>7</v>
      </c>
      <c r="I25" s="24">
        <f>2.3*1.7*1</f>
        <v>3.9099999999999997</v>
      </c>
      <c r="J25" s="24"/>
      <c r="K25" s="23">
        <f t="shared" ref="K25:K27" si="0">I25*J25</f>
        <v>0</v>
      </c>
      <c r="L25" s="41" t="e" vm="4">
        <v>#VALUE!</v>
      </c>
    </row>
    <row r="26" spans="1:12" ht="127.8" customHeight="1" x14ac:dyDescent="0.4">
      <c r="A26" s="19">
        <v>7</v>
      </c>
      <c r="B26" s="54" t="s">
        <v>32</v>
      </c>
      <c r="C26" s="55"/>
      <c r="D26" s="55"/>
      <c r="E26" s="55"/>
      <c r="F26" s="56"/>
      <c r="G26" s="22" t="s">
        <v>27</v>
      </c>
      <c r="H26" s="24" t="s">
        <v>28</v>
      </c>
      <c r="I26" s="24">
        <f>38*2.35</f>
        <v>89.3</v>
      </c>
      <c r="J26" s="24"/>
      <c r="K26" s="23">
        <f t="shared" si="0"/>
        <v>0</v>
      </c>
      <c r="L26" s="42" t="e" vm="5">
        <v>#VALUE!</v>
      </c>
    </row>
    <row r="27" spans="1:12" ht="175.5" customHeight="1" x14ac:dyDescent="0.4">
      <c r="A27" s="19">
        <v>8</v>
      </c>
      <c r="B27" s="54" t="s">
        <v>33</v>
      </c>
      <c r="C27" s="55"/>
      <c r="D27" s="55"/>
      <c r="E27" s="55"/>
      <c r="F27" s="56"/>
      <c r="G27" s="22" t="s">
        <v>47</v>
      </c>
      <c r="H27" s="24" t="s">
        <v>7</v>
      </c>
      <c r="I27" s="24">
        <f>0.6*38</f>
        <v>22.8</v>
      </c>
      <c r="J27" s="24"/>
      <c r="K27" s="23">
        <f t="shared" si="0"/>
        <v>0</v>
      </c>
      <c r="L27" s="43" t="e" vm="6">
        <v>#VALUE!</v>
      </c>
    </row>
    <row r="28" spans="1:12" ht="34.799999999999997" customHeight="1" x14ac:dyDescent="0.4">
      <c r="A28" s="19">
        <v>9</v>
      </c>
      <c r="B28" s="45" t="s">
        <v>23</v>
      </c>
      <c r="C28" s="19" t="s">
        <v>8</v>
      </c>
      <c r="D28" s="25">
        <v>1</v>
      </c>
      <c r="E28" s="26"/>
      <c r="F28" s="25">
        <f>D28*E28</f>
        <v>0</v>
      </c>
      <c r="G28" s="40"/>
      <c r="H28" s="24"/>
      <c r="I28" s="24"/>
      <c r="J28" s="24"/>
      <c r="K28" s="23"/>
      <c r="L28" s="21"/>
    </row>
    <row r="29" spans="1:12" x14ac:dyDescent="0.4">
      <c r="A29" s="62" t="s">
        <v>48</v>
      </c>
      <c r="B29" s="62"/>
      <c r="C29" s="62"/>
      <c r="D29" s="62"/>
      <c r="E29" s="69">
        <f>SUM(F19:F28)</f>
        <v>0</v>
      </c>
      <c r="F29" s="69"/>
      <c r="G29" s="62" t="s">
        <v>16</v>
      </c>
      <c r="H29" s="62"/>
      <c r="I29" s="62"/>
      <c r="J29" s="69">
        <f>SUM(K19:K28)</f>
        <v>0</v>
      </c>
      <c r="K29" s="69"/>
      <c r="L29" s="21"/>
    </row>
    <row r="30" spans="1:12" x14ac:dyDescent="0.4">
      <c r="A30" s="62" t="s">
        <v>49</v>
      </c>
      <c r="B30" s="62"/>
      <c r="C30" s="62"/>
      <c r="D30" s="62"/>
      <c r="E30" s="69">
        <f>E29+J29</f>
        <v>0</v>
      </c>
      <c r="F30" s="69"/>
      <c r="G30" s="70"/>
      <c r="H30" s="70"/>
      <c r="I30" s="70"/>
      <c r="J30" s="70"/>
      <c r="K30" s="70"/>
      <c r="L30" s="70"/>
    </row>
    <row r="31" spans="1:12" ht="24" customHeight="1" x14ac:dyDescent="0.4">
      <c r="A31" s="75" t="s">
        <v>18</v>
      </c>
      <c r="B31" s="75"/>
      <c r="C31" s="75"/>
      <c r="D31" s="75"/>
      <c r="E31" s="75"/>
      <c r="F31" s="75"/>
      <c r="G31" s="75"/>
      <c r="H31" s="75"/>
      <c r="I31" s="75"/>
    </row>
    <row r="32" spans="1:12" ht="24" customHeight="1" x14ac:dyDescent="0.4">
      <c r="A32" s="14" t="s">
        <v>19</v>
      </c>
      <c r="B32" s="13"/>
      <c r="C32" s="29"/>
      <c r="D32" s="29"/>
      <c r="E32" s="29"/>
      <c r="F32" s="29"/>
      <c r="G32" s="13"/>
      <c r="H32" s="29"/>
      <c r="I32" s="29"/>
    </row>
    <row r="33" spans="1:247" ht="59.4" customHeight="1" x14ac:dyDescent="0.4">
      <c r="A33" s="74" t="s">
        <v>61</v>
      </c>
      <c r="B33" s="74"/>
      <c r="C33" s="74"/>
      <c r="D33" s="74"/>
      <c r="E33" s="74"/>
      <c r="F33" s="74"/>
      <c r="G33" s="74"/>
    </row>
    <row r="34" spans="1:247" s="11" customFormat="1" ht="28.2" customHeight="1" x14ac:dyDescent="0.3">
      <c r="A34" s="59" t="s">
        <v>34</v>
      </c>
      <c r="B34" s="60"/>
      <c r="C34" s="60"/>
      <c r="D34" s="60"/>
      <c r="E34" s="60"/>
      <c r="F34" s="60"/>
      <c r="G34" s="60"/>
      <c r="H34" s="2"/>
      <c r="I34" s="30"/>
      <c r="J34" s="30"/>
      <c r="K34" s="30"/>
    </row>
    <row r="35" spans="1:247" s="12" customFormat="1" ht="25.2" customHeight="1" x14ac:dyDescent="0.3">
      <c r="A35" s="59" t="s">
        <v>35</v>
      </c>
      <c r="B35" s="60"/>
      <c r="C35" s="60"/>
      <c r="D35" s="60"/>
      <c r="E35" s="60"/>
      <c r="F35" s="60"/>
      <c r="G35" s="60"/>
      <c r="H35" s="31"/>
      <c r="I35" s="32"/>
      <c r="J35" s="32"/>
      <c r="K35" s="32"/>
    </row>
    <row r="36" spans="1:247" s="12" customFormat="1" ht="43.8" customHeight="1" x14ac:dyDescent="0.3">
      <c r="A36" s="61" t="s">
        <v>60</v>
      </c>
      <c r="B36" s="60"/>
      <c r="C36" s="60"/>
      <c r="D36" s="60"/>
      <c r="E36" s="60"/>
      <c r="F36" s="60"/>
      <c r="G36" s="60"/>
      <c r="H36" s="31"/>
      <c r="I36" s="32"/>
      <c r="J36" s="32"/>
      <c r="K36" s="32"/>
    </row>
    <row r="37" spans="1:247" s="10" customFormat="1" ht="39.6" customHeight="1" x14ac:dyDescent="0.25">
      <c r="A37" s="59" t="s">
        <v>29</v>
      </c>
      <c r="B37" s="60"/>
      <c r="C37" s="60"/>
      <c r="D37" s="60"/>
      <c r="E37" s="60"/>
      <c r="F37" s="60"/>
      <c r="G37" s="60"/>
      <c r="H37" s="33"/>
      <c r="I37" s="34"/>
      <c r="J37" s="34"/>
      <c r="K37" s="34"/>
    </row>
    <row r="38" spans="1:247" s="10" customFormat="1" ht="27.6" customHeight="1" x14ac:dyDescent="0.3">
      <c r="A38" s="51" t="s">
        <v>37</v>
      </c>
      <c r="B38" s="51"/>
      <c r="C38" s="51"/>
      <c r="D38" s="51"/>
      <c r="E38" s="48"/>
      <c r="F38" s="48"/>
      <c r="G38" s="49"/>
      <c r="H38" s="46"/>
      <c r="I38" s="46"/>
      <c r="J38" s="50"/>
      <c r="K38" s="50"/>
      <c r="L38" s="50"/>
    </row>
    <row r="39" spans="1:247" s="10" customFormat="1" ht="18" customHeight="1" x14ac:dyDescent="0.3">
      <c r="A39" s="51" t="s">
        <v>38</v>
      </c>
      <c r="B39" s="51"/>
      <c r="C39" s="51"/>
      <c r="D39" s="51"/>
      <c r="E39" s="51"/>
      <c r="F39" s="51"/>
      <c r="G39" s="51"/>
      <c r="H39" s="64"/>
      <c r="I39" s="64"/>
      <c r="J39" s="64"/>
      <c r="K39" s="64"/>
      <c r="L39" s="50"/>
    </row>
    <row r="40" spans="1:247" s="10" customFormat="1" ht="22.2" customHeight="1" x14ac:dyDescent="0.3">
      <c r="A40" s="51" t="s">
        <v>39</v>
      </c>
      <c r="B40" s="51"/>
      <c r="C40" s="51"/>
      <c r="D40" s="51"/>
      <c r="E40" s="51"/>
      <c r="F40" s="51"/>
      <c r="G40" s="51"/>
      <c r="H40" s="50"/>
      <c r="I40" s="50"/>
      <c r="J40" s="50"/>
      <c r="K40" s="50"/>
      <c r="L40" s="50"/>
    </row>
    <row r="41" spans="1:247" s="10" customFormat="1" ht="18.600000000000001" customHeight="1" x14ac:dyDescent="0.25">
      <c r="A41" s="58" t="s">
        <v>46</v>
      </c>
      <c r="B41" s="58"/>
      <c r="C41" s="58"/>
      <c r="D41" s="58"/>
      <c r="E41" s="58"/>
      <c r="F41" s="58"/>
      <c r="G41" s="58"/>
      <c r="H41" s="33"/>
      <c r="I41" s="34"/>
      <c r="J41" s="34"/>
      <c r="K41" s="34"/>
    </row>
    <row r="42" spans="1:247" s="10" customFormat="1" ht="20.399999999999999" customHeight="1" x14ac:dyDescent="0.25">
      <c r="A42" s="51" t="s">
        <v>40</v>
      </c>
      <c r="B42" s="51"/>
      <c r="C42" s="51"/>
      <c r="D42" s="51"/>
      <c r="E42" s="51"/>
      <c r="F42" s="51"/>
      <c r="G42" s="51"/>
      <c r="H42" s="33"/>
      <c r="I42" s="34"/>
      <c r="J42" s="34"/>
      <c r="K42" s="34"/>
    </row>
    <row r="43" spans="1:247" s="10" customFormat="1" ht="17.399999999999999" customHeight="1" x14ac:dyDescent="0.3">
      <c r="A43" s="51" t="s">
        <v>41</v>
      </c>
      <c r="B43" s="51"/>
      <c r="C43" s="51"/>
      <c r="D43" s="51"/>
      <c r="E43" s="51"/>
      <c r="F43" s="51"/>
      <c r="G43" s="51"/>
      <c r="H43" s="52"/>
      <c r="I43" s="52"/>
      <c r="J43" s="52"/>
      <c r="K43" s="50"/>
      <c r="L43" s="50"/>
    </row>
    <row r="44" spans="1:247" s="10" customFormat="1" ht="27.6" customHeight="1" x14ac:dyDescent="0.3">
      <c r="A44" s="53" t="s">
        <v>42</v>
      </c>
      <c r="B44" s="53"/>
      <c r="C44" s="53"/>
      <c r="D44" s="53"/>
      <c r="E44" s="53"/>
      <c r="F44" s="53"/>
      <c r="G44" s="53"/>
      <c r="H44" s="52"/>
      <c r="I44" s="52"/>
      <c r="J44" s="52"/>
      <c r="K44" s="34"/>
    </row>
    <row r="45" spans="1:247" s="10" customFormat="1" ht="13.2" customHeight="1" x14ac:dyDescent="0.3">
      <c r="A45" s="53" t="s">
        <v>43</v>
      </c>
      <c r="B45" s="52"/>
      <c r="C45" s="52"/>
      <c r="D45" s="52"/>
      <c r="E45" s="52"/>
      <c r="F45" s="52"/>
      <c r="G45" s="52"/>
      <c r="H45" s="52"/>
      <c r="I45" s="52"/>
      <c r="J45" s="52"/>
      <c r="K45" s="52"/>
      <c r="L45" s="52"/>
    </row>
    <row r="46" spans="1:247" ht="13.95" customHeight="1" x14ac:dyDescent="0.4">
      <c r="A46" s="47"/>
      <c r="B46" s="47"/>
      <c r="C46" s="47"/>
      <c r="D46" s="47"/>
      <c r="E46" s="47"/>
      <c r="F46" s="47"/>
      <c r="G46" s="47"/>
    </row>
    <row r="47" spans="1:247" s="6" customFormat="1" x14ac:dyDescent="0.4">
      <c r="A47" s="15" t="s">
        <v>36</v>
      </c>
      <c r="B47" s="16"/>
      <c r="C47" s="31"/>
      <c r="D47" s="31"/>
      <c r="E47" s="31"/>
      <c r="F47" s="28"/>
      <c r="G47" s="4"/>
      <c r="H47" s="3"/>
      <c r="I47" s="35"/>
      <c r="J47" s="35"/>
      <c r="K47" s="3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row>
    <row r="48" spans="1:247" s="6" customFormat="1" x14ac:dyDescent="0.4">
      <c r="A48" s="2"/>
      <c r="B48" s="1"/>
      <c r="C48" s="27"/>
      <c r="D48" s="27"/>
      <c r="E48" s="27"/>
      <c r="F48" s="35"/>
      <c r="G48" s="4"/>
      <c r="H48" s="3"/>
      <c r="I48" s="35"/>
      <c r="J48" s="35"/>
      <c r="K48" s="3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row>
    <row r="49" spans="1:247" s="6" customFormat="1" ht="13.8" x14ac:dyDescent="0.25">
      <c r="A49" s="3"/>
      <c r="B49" s="17" t="s">
        <v>20</v>
      </c>
      <c r="C49" s="36"/>
      <c r="D49" s="36"/>
      <c r="E49" s="33"/>
      <c r="F49" s="35"/>
      <c r="G49" s="4"/>
      <c r="H49" s="3"/>
      <c r="I49" s="35"/>
      <c r="J49" s="35"/>
      <c r="K49" s="3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row>
    <row r="50" spans="1:247" s="6" customFormat="1" ht="15.6" x14ac:dyDescent="0.3">
      <c r="A50" s="8"/>
      <c r="B50" s="66" t="s">
        <v>21</v>
      </c>
      <c r="C50" s="66"/>
      <c r="D50" s="66"/>
      <c r="E50" s="66"/>
      <c r="F50" s="35"/>
      <c r="G50" s="4"/>
      <c r="H50" s="3"/>
      <c r="I50" s="35"/>
      <c r="J50" s="35"/>
      <c r="K50" s="3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row>
    <row r="51" spans="1:247" s="6" customFormat="1" ht="14.4" x14ac:dyDescent="0.25">
      <c r="A51" s="3"/>
      <c r="B51" s="9"/>
      <c r="C51" s="37"/>
      <c r="D51" s="38"/>
      <c r="E51" s="39"/>
      <c r="F51" s="35"/>
      <c r="G51" s="4"/>
      <c r="H51" s="3"/>
      <c r="I51" s="35"/>
      <c r="J51" s="35"/>
      <c r="K51" s="3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row>
    <row r="52" spans="1:247" s="6" customFormat="1" ht="13.8" x14ac:dyDescent="0.25">
      <c r="A52" s="3"/>
      <c r="B52" s="7"/>
      <c r="C52" s="37"/>
      <c r="D52" s="38"/>
      <c r="E52" s="39"/>
      <c r="F52" s="35"/>
      <c r="G52" s="4"/>
      <c r="H52" s="3"/>
      <c r="I52" s="35"/>
      <c r="J52" s="35"/>
      <c r="K52" s="3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row>
    <row r="53" spans="1:247" s="6" customFormat="1" ht="13.8" x14ac:dyDescent="0.25">
      <c r="A53" s="3"/>
      <c r="B53" s="7"/>
      <c r="C53" s="37"/>
      <c r="D53" s="38"/>
      <c r="E53" s="39"/>
      <c r="F53" s="35"/>
      <c r="G53" s="4"/>
      <c r="H53" s="3"/>
      <c r="I53" s="35"/>
      <c r="J53" s="35"/>
      <c r="K53" s="3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row>
    <row r="54" spans="1:247" x14ac:dyDescent="0.4">
      <c r="A54" s="3"/>
      <c r="B54" s="7"/>
      <c r="C54" s="37"/>
      <c r="D54" s="38"/>
      <c r="E54" s="39"/>
      <c r="F54" s="35"/>
    </row>
  </sheetData>
  <autoFilter ref="A16:L43" xr:uid="{0CBE877A-4870-45F3-B7AE-5D719EDBCC45}">
    <filterColumn colId="4" showButton="0"/>
    <filterColumn colId="9" showButton="0"/>
  </autoFilter>
  <mergeCells count="55">
    <mergeCell ref="A1:L1"/>
    <mergeCell ref="A33:G33"/>
    <mergeCell ref="A31:I31"/>
    <mergeCell ref="G16:G17"/>
    <mergeCell ref="A12:L12"/>
    <mergeCell ref="A13:L13"/>
    <mergeCell ref="A14:L14"/>
    <mergeCell ref="A15:L15"/>
    <mergeCell ref="A20:L20"/>
    <mergeCell ref="J3:L3"/>
    <mergeCell ref="J4:L4"/>
    <mergeCell ref="L16:L17"/>
    <mergeCell ref="H16:H17"/>
    <mergeCell ref="I16:I17"/>
    <mergeCell ref="J16:K16"/>
    <mergeCell ref="B50:E50"/>
    <mergeCell ref="A6:L6"/>
    <mergeCell ref="A11:L11"/>
    <mergeCell ref="A30:D30"/>
    <mergeCell ref="E30:F30"/>
    <mergeCell ref="G30:L30"/>
    <mergeCell ref="A7:F9"/>
    <mergeCell ref="A10:F10"/>
    <mergeCell ref="G7:L7"/>
    <mergeCell ref="G8:L8"/>
    <mergeCell ref="G9:L9"/>
    <mergeCell ref="G10:L10"/>
    <mergeCell ref="G29:I29"/>
    <mergeCell ref="E29:F29"/>
    <mergeCell ref="J29:K29"/>
    <mergeCell ref="A45:L45"/>
    <mergeCell ref="E16:F16"/>
    <mergeCell ref="A41:G41"/>
    <mergeCell ref="A34:G34"/>
    <mergeCell ref="A35:G35"/>
    <mergeCell ref="A37:G37"/>
    <mergeCell ref="A36:G36"/>
    <mergeCell ref="A29:D29"/>
    <mergeCell ref="A16:A17"/>
    <mergeCell ref="B16:B17"/>
    <mergeCell ref="C16:C17"/>
    <mergeCell ref="D16:D17"/>
    <mergeCell ref="B22:F22"/>
    <mergeCell ref="B23:F23"/>
    <mergeCell ref="B24:F24"/>
    <mergeCell ref="A39:K39"/>
    <mergeCell ref="A18:L18"/>
    <mergeCell ref="A43:J43"/>
    <mergeCell ref="A44:J44"/>
    <mergeCell ref="B25:F25"/>
    <mergeCell ref="B26:F26"/>
    <mergeCell ref="B27:F27"/>
    <mergeCell ref="A38:D38"/>
    <mergeCell ref="A40:G40"/>
    <mergeCell ref="A42:G42"/>
  </mergeCells>
  <phoneticPr fontId="8" type="noConversion"/>
  <pageMargins left="0.70866141732283472" right="0.70866141732283472" top="0" bottom="0"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vt:lpstr>
      <vt:lpstr>'Додаток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2025-09-12T12:40:06Z</dcterms:modified>
</cp:coreProperties>
</file>