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95" documentId="8_{78170A64-BC01-4E1E-948F-9BD40188A980}" xr6:coauthVersionLast="47" xr6:coauthVersionMax="47" xr10:uidLastSave="{726A6AAB-A7E2-48E2-9086-562A9260D474}"/>
  <bookViews>
    <workbookView xWindow="-108" yWindow="-108" windowWidth="23256" windowHeight="13896" xr2:uid="{00000000-000D-0000-FFFF-FFFF00000000}"/>
  </bookViews>
  <sheets>
    <sheet name="Цінова пропозиція" sheetId="6" r:id="rId1"/>
  </sheets>
  <definedNames>
    <definedName name="_xlnm._FilterDatabase" localSheetId="0" hidden="1">'Цінова пропозиція'!$A$16:$L$46</definedName>
    <definedName name="_xlnm.Print_Area" localSheetId="0">'Цінова пропозиція'!$A$1:$L$52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8" i="6" l="1"/>
  <c r="I26" i="6"/>
  <c r="I25" i="6"/>
  <c r="I24" i="6"/>
  <c r="I23" i="6"/>
  <c r="I27" i="6"/>
  <c r="J30" i="6" l="1"/>
  <c r="D22" i="6"/>
  <c r="D19" i="6"/>
  <c r="D20" i="6" l="1"/>
  <c r="E30" i="6" l="1"/>
  <c r="E31" i="6"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6">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futureMetadata>
  <valueMetadata count="6">
    <bk>
      <rc t="1" v="0"/>
    </bk>
    <bk>
      <rc t="1" v="1"/>
    </bk>
    <bk>
      <rc t="1" v="2"/>
    </bk>
    <bk>
      <rc t="1" v="3"/>
    </bk>
    <bk>
      <rc t="1" v="4"/>
    </bk>
    <bk>
      <rc t="1" v="5"/>
    </bk>
  </valueMetadata>
</metadata>
</file>

<file path=xl/sharedStrings.xml><?xml version="1.0" encoding="utf-8"?>
<sst xmlns="http://schemas.openxmlformats.org/spreadsheetml/2006/main" count="71" uniqueCount="58">
  <si>
    <t>№ п/п</t>
  </si>
  <si>
    <t>Фірмовий Бланк</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</si>
  <si>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</si>
  <si>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</si>
  <si>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Відомості про підприємство</t>
  </si>
  <si>
    <t>Відомості про особу (осіб), які уповноважені представляти інтереси Учасника</t>
  </si>
  <si>
    <t>Реквізити (адреса - юридична та фактична, телефон,  телефон для контактів, e-mail, розрахунковий рахунок)</t>
  </si>
  <si>
    <t>м2</t>
  </si>
  <si>
    <t>т</t>
  </si>
  <si>
    <t>Найменування робіт</t>
  </si>
  <si>
    <t>Од.вим.</t>
  </si>
  <si>
    <t>К-ть</t>
  </si>
  <si>
    <t>Вартість, грн., з ПДВ</t>
  </si>
  <si>
    <t>Найменування матеріалів</t>
  </si>
  <si>
    <t>од.</t>
  </si>
  <si>
    <t>всього</t>
  </si>
  <si>
    <t>Демонтажні роботи</t>
  </si>
  <si>
    <t>Всього, роботи, за кошторисом</t>
  </si>
  <si>
    <t>Всього, матеріали, за кошторисом</t>
  </si>
  <si>
    <t>Сума, роботи з матеріалами</t>
  </si>
  <si>
    <t>(Прізвище, ім’я, по батькові, посада, контактний телефон).</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</si>
  <si>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тендерній пропозиції.				</t>
  </si>
  <si>
    <t xml:space="preserve"> ** Закупівля відбувається одним лотом </t>
  </si>
  <si>
    <t>Надаючи свою пропозицію, ми  підтверджуємо ознайомлення з кваліфікаційними та технічними вимогами тендеру, викладеними в Оголошенні та Додатках до нього, та беззастережно їх приймаємо, гарантуючи неухильне дотримання у разі перемоги.</t>
  </si>
  <si>
    <t xml:space="preserve">              Керівник організації/ФОП:____________________________ ( ____________________) </t>
  </si>
  <si>
    <t xml:space="preserve">                                  МП                                  підпис                               ПІБ </t>
  </si>
  <si>
    <t>Віконні прорізи</t>
  </si>
  <si>
    <t>Демонтаж віконно - дверного блока (алюміній)</t>
  </si>
  <si>
    <t>Демонтаж віконно - дверного блока (ПВХ)</t>
  </si>
  <si>
    <t>Навантаження, вивезення сміття з утилізацією</t>
  </si>
  <si>
    <t>Фото конструкцій, що підлягають заміні</t>
  </si>
  <si>
    <t xml:space="preserve">Технічні вимоги монтажу виконуються відповідно ДСТУ-Н Б В.2.6-146:2010  "Конструкції будинків і споруд. Настанова щодо проектування й улаштування вікон та дверей", а саме: 		
- Кріплення конструкцій у стіні виконувати згідно з чинним ДСТУ. 		
- Монтаж внутрішньої пароізоляційної стрічки; 		
- Віконний блок монтується на теплий підставочний профіль з дотриманням рівнів та вертикалей; 		
- Зовнішні монтажні шви між конструкцією та стіною мають бути герметизовані відповідним еластичним герметиком, або закриті металевим нащільником. 				</t>
  </si>
  <si>
    <t xml:space="preserve">Додаткові роботи:
- Врахувати доставку, розвантаження, підняття матеріалів на об'єкт; 		
- Врахувати попередній виїзд на замір та оцінку конструкцій. 	 </t>
  </si>
  <si>
    <t>Додаток 1 до Запиту</t>
  </si>
  <si>
    <t xml:space="preserve">Умови:
Ми погоджуємось з технічно-фінансовими умовами конкурсної документації та її додатками:
1. Всі вишукування для виконання даного переліку забезпечує Підрядник (якщо договірною ціною не передбачене інше). 
2. Вважається, що Підрядник повністю розуміє обсяг робіт та гарантує, що всі необхідні основні, супутні та допоміжні роботи та матеріали включені до цінової пропозиції.
3. Ціна пропозиції враховує усі податки, мита, інше, у відповідності до законодавства України. У випадку змін в митному чи податковому законодавстві, вартість робіт не змінюється. 
4. У вартість одиничних розцінок на роботи включаються адміністративні, транспортні витрати та витрати на можливе покриття ризиків. 
5.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Очікується, що Учасники конкурсу включатимуть усі, прямі та непрямі витрати, до загальної пропонованої ціни. 
6. Вартість використання машин та механізмів (власних, орендованих або використовуємих за іншими правами власності) включається в одиничні розцінки робіт
7. Підрядник забов'язується під час виконання 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8. Якщо для розцінки на роботи явно не зазначені матеріали, вважати що вони входять у вартість робіт	</t>
  </si>
  <si>
    <t>Примітки:
Вартість одиниці робіт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</si>
  <si>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r>
      <t xml:space="preserve">Строк виконання:  ___ </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</si>
  <si>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r>
      <t xml:space="preserve">Місце виконання робіт: </t>
    </r>
    <r>
      <rPr>
        <u/>
        <sz val="14"/>
        <color theme="1"/>
        <rFont val="Times New Roman"/>
        <family val="1"/>
        <charset val="204"/>
      </rPr>
      <t>нежитлове приміщення, м. Київ</t>
    </r>
  </si>
  <si>
    <t xml:space="preserve">Ми погоджуємося з умовами, що Замовник може відхилити нашу чи всі надані пропозиції, та розуміємо, що Замовник  необмежений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</si>
  <si>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</si>
  <si>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Ми погоджуємося з умовами, що Замовник має право самостійно зменшити обсяги закупівлі або скасувати в залежності від наявного фінансування. </t>
  </si>
  <si>
    <t>Ми погоджуємось зафіксувати цінову пропозицію на термін 90 календарних днів з моменту подачі (до моменту підписання Договору) та до повного завершення виконання послуг/робіт.</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</si>
  <si>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</si>
  <si>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Надаючи свою пропозицію,</t>
  </si>
  <si>
    <t>Учасники повинні надсилати цінові пропозиції з підписом і печаткою (за наявності)</t>
  </si>
  <si>
    <t>(Назва Учасника), надає свою цінову пропозицію щодо участі у місцевій закупівлі на закупівлю комплексу послуг з заміни віконно-дверних ПВХ блоків в будівлі.</t>
  </si>
  <si>
    <r>
      <rPr>
        <b/>
        <i/>
        <sz val="11"/>
        <rFont val="Calibri"/>
        <family val="2"/>
        <charset val="204"/>
        <scheme val="minor"/>
      </rPr>
      <t>Заміна віконно - дверних ПВХ блоків по ДСТУ</t>
    </r>
    <r>
      <rPr>
        <i/>
        <sz val="11"/>
        <rFont val="Calibri"/>
        <family val="2"/>
        <charset val="204"/>
        <scheme val="minor"/>
      </rPr>
      <t>, включаючі:
- Монтаж конструкцій;
- Витратні матеріали (анкери розпірні рамні, монтажна піна, стрічка СТІЗ, герметик акріловий УФ стікий);
- З'єднувальні елементи для складних конструкцій.</t>
    </r>
  </si>
  <si>
    <r>
      <rPr>
        <b/>
        <i/>
        <sz val="11"/>
        <rFont val="Calibri"/>
        <family val="2"/>
        <charset val="204"/>
        <scheme val="minor"/>
      </rPr>
      <t>ПВХ комплект віконний та дверний блок</t>
    </r>
    <r>
      <rPr>
        <i/>
        <sz val="11"/>
        <rFont val="Calibri"/>
        <family val="2"/>
        <charset val="204"/>
        <scheme val="minor"/>
      </rPr>
      <t xml:space="preserve">
Колір: білий; 
Орієнтовний розмір (шир. х вис.): 141 х 204 см (2 блоки)
Профіль:  WDS 76 AD (або еквівалент); 
Фурнітура: Maco (або еквівалент);
Заповнення: склопаке + сендвіч 40 мм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t>
    </r>
  </si>
  <si>
    <r>
      <rPr>
        <b/>
        <i/>
        <sz val="11"/>
        <rFont val="Calibri"/>
        <family val="2"/>
        <charset val="204"/>
        <scheme val="minor"/>
      </rPr>
      <t>ПВХ комплект віконний та дверний блок</t>
    </r>
    <r>
      <rPr>
        <i/>
        <sz val="11"/>
        <rFont val="Calibri"/>
        <family val="2"/>
        <charset val="204"/>
        <scheme val="minor"/>
      </rPr>
      <t xml:space="preserve">
Колір: білий; 
Орієнтовний розмір (шир. х вис.): 428 х 323 см (2 блоки)
Профіль:  WDS 76 AD (або еквівалент); 
Фурнітура: Maco (або еквівалент);
Заповнення: склопаке + сендвіч 40 мм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t>
    </r>
  </si>
  <si>
    <r>
      <rPr>
        <b/>
        <i/>
        <sz val="11"/>
        <rFont val="Calibri"/>
        <family val="2"/>
        <charset val="204"/>
        <scheme val="minor"/>
      </rPr>
      <t>ПВХ комплект віконний та дверний блок</t>
    </r>
    <r>
      <rPr>
        <i/>
        <sz val="11"/>
        <rFont val="Calibri"/>
        <family val="2"/>
        <charset val="204"/>
        <scheme val="minor"/>
      </rPr>
      <t xml:space="preserve">
Колір: білий; 
Орієнтовний розмір (шир. х вис.): 300 х 286 см (2 блоки)
Профіль:  WDS 76 AD (або еквівалент); 
Фурнітура: Maco (або еквівалент);
Заповнення: склопаке + сендвіч 40 мм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t>
    </r>
  </si>
  <si>
    <r>
      <rPr>
        <b/>
        <i/>
        <sz val="11"/>
        <rFont val="Calibri"/>
        <family val="2"/>
        <charset val="204"/>
        <scheme val="minor"/>
      </rPr>
      <t>ПВХ комплект віконний та дверний блок</t>
    </r>
    <r>
      <rPr>
        <i/>
        <sz val="11"/>
        <rFont val="Calibri"/>
        <family val="2"/>
        <charset val="204"/>
        <scheme val="minor"/>
      </rPr>
      <t xml:space="preserve">
Колір: білий; 
Орієнтовний розмір (шир. х вис.): 137 х 210 см (2 блоки)
Профіль:  WDS 76 AD (або еквівалент); 
Фурнітура: Maco (або еквівалент);
Заповнення: склопаке + сендвіч 40 мм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t>
    </r>
  </si>
  <si>
    <r>
      <rPr>
        <b/>
        <i/>
        <sz val="11"/>
        <rFont val="Calibri"/>
        <family val="2"/>
        <charset val="204"/>
        <scheme val="minor"/>
      </rPr>
      <t>ПВХ комплект віконний та дверний блок</t>
    </r>
    <r>
      <rPr>
        <i/>
        <sz val="11"/>
        <rFont val="Calibri"/>
        <family val="2"/>
        <charset val="204"/>
        <scheme val="minor"/>
      </rPr>
      <t xml:space="preserve">
Колір: білий; 
Орієнтовний розмір (шир. х вис.): 122 х 235 см 
Профіль:  WDS 76 AD (або еквівалент); 
Фурнітура: Maco (або еквівалент);
Заповнення: склопаке + сендвіч 40 мм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t>
    </r>
  </si>
  <si>
    <r>
      <rPr>
        <b/>
        <i/>
        <sz val="11"/>
        <rFont val="Calibri"/>
        <family val="2"/>
        <charset val="204"/>
        <scheme val="minor"/>
      </rPr>
      <t>ПВХ комплект віконний та дверний блок</t>
    </r>
    <r>
      <rPr>
        <i/>
        <sz val="11"/>
        <rFont val="Calibri"/>
        <family val="2"/>
        <charset val="204"/>
        <scheme val="minor"/>
      </rPr>
      <t xml:space="preserve">
Колір: білий; 
Орієнтовний розмір (шир. х вис.): 160 х 240 см 
Профіль:  WDS 76 AD (або еквівалент); 
Фурнітура: Maco (або еквівалент);
Заповнення: склопаке + сендвіч 40 мм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t>
    </r>
  </si>
  <si>
    <t>Гарантійний термін на виріб та послуги: 3 роки</t>
  </si>
  <si>
    <t>Ми погоджуємося з умовами договору будівельного підряду  Замовника, який відображено у  Додатку 2 до Запиту.</t>
  </si>
  <si>
    <t>Всі бренди наведені у даній специфікації є прикладами функціональних та якісних характеристик. 
Виконавець може запропонувати аналоги з технічними та функціональними характеристиками не гірше наведених.
Учаснику необхідно вказати: профільну систему,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та візуалізація.                                                                             Матеріали що поставляються повинні відповідати вимогам що до них пред’являються. Допускаються більші технічні та функціональні можливості, але не менші</t>
  </si>
  <si>
    <t>Вартість пропозиції учасника включає:
- Заміри конструкцій;
- Погодження специфікації;
- Виготовлення нових конструкцій;
- Демонтаж та утилізацію існуючих конструкцій; 		
- Монтаж нових конструкцій на підставковий профіль; 		
- Вивіз сміття (в тому числі демонтованих конструкцій за погодженням з Власником домогосподарства).
- Зміна геометричних розмірів в діапазоні +/- 5% не впливає на вартість продукції, у разі відхилення розмірів більше ніж на 5% вартість розраховується пропорційно зміні площ.</t>
  </si>
  <si>
    <t>Умови оплати: Оплата здійснюється за системою 100% післяплати протягом 5-ти робочих днів по факту завершення надання комплексу послуг та підпису акту наданого комплексу послуг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</si>
</sst>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419]General"/>
  </numFmts>
  <fonts count="27" x14ac:knownFonts="1">
    <font>
      <sz val="11"/>
      <color theme="1"/>
      <name val="Calibri"/>
      <family val="2"/>
      <scheme val="minor"/>
    </font>
    <font>
      <sz val="16"/>
      <color theme="1"/>
      <name val="Times New Roman"/>
      <family val="1"/>
      <charset val="204"/>
    </font>
    <font>
      <sz val="12"/>
      <color theme="1"/>
      <name val="Times New Roman"/>
      <family val="1"/>
      <charset val="204"/>
    </font>
    <font>
      <i/>
      <sz val="11"/>
      <color theme="1"/>
      <name val="Times New Roman"/>
      <family val="1"/>
      <charset val="204"/>
    </font>
    <font>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sz val="11"/>
      <color theme="1"/>
      <name val="Calibri"/>
      <family val="2"/>
      <scheme val="minor"/>
    </font>
    <font>
      <sz val="11"/>
      <color rgb="FF000000"/>
      <name val="Calibri"/>
      <family val="2"/>
      <charset val="204"/>
    </font>
    <font>
      <sz val="9"/>
      <color theme="1"/>
      <name val="Verdana"/>
      <family val="2"/>
    </font>
    <font>
      <b/>
      <i/>
      <sz val="11"/>
      <color rgb="FF000000"/>
      <name val="Times New Roman"/>
      <family val="1"/>
      <charset val="204"/>
    </font>
    <font>
      <b/>
      <sz val="14"/>
      <color theme="1"/>
      <name val="Times New Roman"/>
      <family val="1"/>
      <charset val="204"/>
    </font>
    <font>
      <u/>
      <sz val="14"/>
      <color theme="1"/>
      <name val="Times New Roman"/>
      <family val="1"/>
      <charset val="204"/>
    </font>
    <font>
      <i/>
      <sz val="14"/>
      <color theme="1"/>
      <name val="Times New Roman"/>
      <family val="1"/>
      <charset val="204"/>
    </font>
    <font>
      <i/>
      <sz val="11"/>
      <name val="Times New Roman"/>
      <family val="1"/>
      <charset val="204"/>
    </font>
    <font>
      <b/>
      <sz val="11"/>
      <color theme="1"/>
      <name val="Times New Roman"/>
      <family val="1"/>
      <charset val="204"/>
    </font>
    <font>
      <b/>
      <i/>
      <sz val="14"/>
      <color theme="1"/>
      <name val="Times New Roman"/>
      <family val="1"/>
      <charset val="204"/>
    </font>
    <font>
      <i/>
      <sz val="11"/>
      <color rgb="FF000000"/>
      <name val="Calibri"/>
      <family val="2"/>
      <charset val="204"/>
      <scheme val="minor"/>
    </font>
    <font>
      <i/>
      <sz val="11"/>
      <name val="Calibri"/>
      <family val="2"/>
      <charset val="204"/>
      <scheme val="minor"/>
    </font>
    <font>
      <i/>
      <sz val="11"/>
      <color indexed="8"/>
      <name val="Calibri"/>
      <family val="2"/>
      <charset val="204"/>
      <scheme val="minor"/>
    </font>
    <font>
      <i/>
      <sz val="11"/>
      <color rgb="FF000000"/>
      <name val="Times New Roman"/>
      <family val="1"/>
      <charset val="204"/>
    </font>
    <font>
      <b/>
      <i/>
      <sz val="11"/>
      <color rgb="FF000000"/>
      <name val="Calibri"/>
      <family val="2"/>
      <charset val="204"/>
      <scheme val="minor"/>
    </font>
    <font>
      <b/>
      <i/>
      <sz val="11"/>
      <name val="Calibri"/>
      <family val="2"/>
      <charset val="204"/>
      <scheme val="minor"/>
    </font>
    <font>
      <sz val="12"/>
      <name val="Times New Roman"/>
      <family val="1"/>
      <charset val="204"/>
    </font>
    <font>
      <b/>
      <sz val="14"/>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s>
  <cellStyleXfs count="7">
    <xf numFmtId="0" fontId="0"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164" fontId="10" fillId="0" borderId="0" applyBorder="0" applyProtection="0"/>
    <xf numFmtId="0" fontId="11" fillId="0" borderId="0"/>
    <xf numFmtId="0" fontId="9" fillId="0" borderId="0"/>
  </cellStyleXfs>
  <cellXfs count="71">
    <xf numFmtId="0" fontId="0" fillId="0" borderId="0" xfId="0"/>
    <xf numFmtId="0" fontId="1" fillId="0" borderId="0" xfId="0" applyFont="1"/>
    <xf numFmtId="0" fontId="1" fillId="0" borderId="0" xfId="0" applyFont="1" applyAlignment="1">
      <alignment horizontal="center" vertical="center"/>
    </xf>
    <xf numFmtId="0" fontId="5" fillId="0" borderId="0" xfId="0" applyFont="1" applyAlignment="1">
      <alignment horizontal="center"/>
    </xf>
    <xf numFmtId="4" fontId="5" fillId="0" borderId="0" xfId="0" applyNumberFormat="1" applyFont="1" applyAlignment="1">
      <alignment horizontal="right"/>
    </xf>
    <xf numFmtId="0" fontId="5" fillId="0" borderId="0" xfId="0" applyFont="1"/>
    <xf numFmtId="0" fontId="6" fillId="0" borderId="0" xfId="0" applyFont="1" applyAlignment="1">
      <alignment vertical="center"/>
    </xf>
    <xf numFmtId="0" fontId="7" fillId="0" borderId="0" xfId="0" applyFont="1" applyAlignment="1">
      <alignment vertical="center" wrapText="1"/>
    </xf>
    <xf numFmtId="0" fontId="2" fillId="0" borderId="0" xfId="0" applyFont="1"/>
    <xf numFmtId="0" fontId="12" fillId="0" borderId="0" xfId="0" applyFont="1" applyAlignment="1">
      <alignment vertical="center" wrapText="1"/>
    </xf>
    <xf numFmtId="0" fontId="4" fillId="0" borderId="0" xfId="0" applyFont="1"/>
    <xf numFmtId="0" fontId="1" fillId="0" borderId="0" xfId="0" applyFont="1" applyAlignment="1">
      <alignment vertical="center"/>
    </xf>
    <xf numFmtId="0" fontId="4" fillId="0" borderId="0" xfId="0" applyFont="1" applyAlignment="1">
      <alignment vertical="center"/>
    </xf>
    <xf numFmtId="0" fontId="17"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vertical="center"/>
    </xf>
    <xf numFmtId="0" fontId="4" fillId="0" borderId="0" xfId="0" applyFont="1" applyAlignment="1">
      <alignment horizontal="left" vertical="center" wrapText="1"/>
    </xf>
    <xf numFmtId="4" fontId="7" fillId="3" borderId="1" xfId="0" applyNumberFormat="1" applyFont="1" applyFill="1" applyBorder="1" applyAlignment="1">
      <alignment horizontal="center" vertical="center" wrapText="1"/>
    </xf>
    <xf numFmtId="0" fontId="19" fillId="3" borderId="1" xfId="0" applyFont="1" applyFill="1" applyBorder="1" applyAlignment="1">
      <alignment horizontal="center" vertical="top" wrapText="1"/>
    </xf>
    <xf numFmtId="0" fontId="19" fillId="3" borderId="1" xfId="0" applyFont="1" applyFill="1" applyBorder="1" applyAlignment="1">
      <alignment vertical="top"/>
    </xf>
    <xf numFmtId="0" fontId="19" fillId="3" borderId="1" xfId="0" applyFont="1" applyFill="1" applyBorder="1" applyAlignment="1">
      <alignment horizontal="center" vertical="top"/>
    </xf>
    <xf numFmtId="4" fontId="20" fillId="0" borderId="1" xfId="0" applyNumberFormat="1" applyFont="1" applyBorder="1" applyAlignment="1">
      <alignment vertical="top" wrapText="1"/>
    </xf>
    <xf numFmtId="4" fontId="20" fillId="0" borderId="1" xfId="0" applyNumberFormat="1" applyFont="1" applyBorder="1" applyAlignment="1">
      <alignment horizontal="center" wrapText="1"/>
    </xf>
    <xf numFmtId="4" fontId="20" fillId="0" borderId="1" xfId="0" applyNumberFormat="1" applyFont="1" applyBorder="1" applyAlignment="1">
      <alignment horizontal="center"/>
    </xf>
    <xf numFmtId="4" fontId="19" fillId="3" borderId="1" xfId="0" applyNumberFormat="1" applyFont="1" applyFill="1" applyBorder="1" applyAlignment="1">
      <alignment horizontal="center" vertical="top"/>
    </xf>
    <xf numFmtId="4" fontId="21" fillId="3" borderId="1" xfId="0" applyNumberFormat="1" applyFont="1" applyFill="1" applyBorder="1" applyAlignment="1">
      <alignment horizontal="center" vertical="top" wrapText="1"/>
    </xf>
    <xf numFmtId="0" fontId="1" fillId="0" borderId="0" xfId="0" applyFont="1" applyAlignment="1">
      <alignment horizontal="center"/>
    </xf>
    <xf numFmtId="4" fontId="1" fillId="0" borderId="0" xfId="0" applyNumberFormat="1" applyFont="1" applyAlignment="1">
      <alignment horizontal="center"/>
    </xf>
    <xf numFmtId="0" fontId="4" fillId="0" borderId="0" xfId="0" applyFont="1" applyAlignment="1">
      <alignment horizontal="center" vertical="center"/>
    </xf>
    <xf numFmtId="4" fontId="4" fillId="0" borderId="0" xfId="0" applyNumberFormat="1" applyFont="1" applyAlignment="1">
      <alignment horizontal="center" vertical="center"/>
    </xf>
    <xf numFmtId="0" fontId="4" fillId="0" borderId="0" xfId="0" applyFont="1" applyAlignment="1">
      <alignment horizontal="center"/>
    </xf>
    <xf numFmtId="4" fontId="4" fillId="0" borderId="0" xfId="0" applyNumberFormat="1" applyFont="1" applyAlignment="1">
      <alignment horizontal="center"/>
    </xf>
    <xf numFmtId="4" fontId="5" fillId="0" borderId="0" xfId="0" applyNumberFormat="1" applyFont="1" applyAlignment="1">
      <alignment horizontal="center"/>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wrapText="1"/>
    </xf>
    <xf numFmtId="4" fontId="7" fillId="0" borderId="0" xfId="0" applyNumberFormat="1" applyFont="1" applyAlignment="1">
      <alignment horizontal="center" vertical="center" wrapText="1"/>
    </xf>
    <xf numFmtId="4" fontId="6" fillId="0" borderId="0" xfId="0" applyNumberFormat="1" applyFont="1" applyAlignment="1">
      <alignment horizontal="center" vertical="top"/>
    </xf>
    <xf numFmtId="0" fontId="1" fillId="0" borderId="1" xfId="0" applyFont="1" applyBorder="1"/>
    <xf numFmtId="0" fontId="9" fillId="0" borderId="0" xfId="0" applyFont="1"/>
    <xf numFmtId="0" fontId="23" fillId="3" borderId="1" xfId="0" applyFont="1" applyFill="1" applyBorder="1" applyAlignment="1">
      <alignment vertical="top" wrapText="1"/>
    </xf>
    <xf numFmtId="4" fontId="7" fillId="3" borderId="1" xfId="0" applyNumberFormat="1" applyFont="1" applyFill="1" applyBorder="1" applyAlignment="1">
      <alignment horizontal="center" vertical="center" wrapText="1"/>
    </xf>
    <xf numFmtId="0" fontId="22" fillId="4" borderId="1" xfId="0" applyFont="1" applyFill="1" applyBorder="1" applyAlignment="1">
      <alignment horizontal="center" vertical="top"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0" fillId="0" borderId="0" xfId="0" applyAlignment="1">
      <alignment vertical="center"/>
    </xf>
    <xf numFmtId="4" fontId="19" fillId="3" borderId="1" xfId="0" applyNumberFormat="1" applyFont="1" applyFill="1" applyBorder="1" applyAlignment="1">
      <alignment horizontal="center" vertical="top"/>
    </xf>
    <xf numFmtId="0" fontId="1" fillId="2" borderId="0" xfId="0" applyFont="1" applyFill="1" applyAlignment="1">
      <alignment horizontal="center"/>
    </xf>
    <xf numFmtId="0" fontId="4" fillId="0" borderId="0" xfId="0" applyFont="1" applyAlignment="1">
      <alignment horizontal="left" vertical="center" wrapText="1"/>
    </xf>
    <xf numFmtId="0" fontId="18" fillId="0" borderId="0" xfId="0" applyFont="1" applyAlignment="1">
      <alignment horizontal="left" vertical="center"/>
    </xf>
    <xf numFmtId="0" fontId="7" fillId="3" borderId="1" xfId="0" applyFont="1" applyFill="1" applyBorder="1" applyAlignment="1">
      <alignment horizontal="center" vertical="center" wrapText="1"/>
    </xf>
    <xf numFmtId="0" fontId="25" fillId="0" borderId="2" xfId="0" applyFont="1" applyBorder="1" applyAlignment="1">
      <alignment horizontal="left" vertical="top" wrapText="1"/>
    </xf>
    <xf numFmtId="0" fontId="25" fillId="0" borderId="0" xfId="0" applyFont="1" applyAlignment="1">
      <alignment horizontal="left" vertical="top" wrapText="1"/>
    </xf>
    <xf numFmtId="0" fontId="2" fillId="0" borderId="0" xfId="0" applyFont="1" applyAlignment="1">
      <alignment horizontal="left" vertical="top" wrapText="1"/>
    </xf>
    <xf numFmtId="0" fontId="2" fillId="0" borderId="3" xfId="0" applyFont="1" applyBorder="1" applyAlignment="1">
      <alignment horizontal="left" vertical="top" wrapText="1"/>
    </xf>
    <xf numFmtId="0" fontId="1" fillId="0" borderId="0" xfId="0" applyFont="1" applyAlignment="1">
      <alignment horizontal="right"/>
    </xf>
    <xf numFmtId="0" fontId="4" fillId="0" borderId="0" xfId="0" applyFont="1" applyAlignment="1">
      <alignment horizontal="right"/>
    </xf>
    <xf numFmtId="0" fontId="5" fillId="0" borderId="0" xfId="6" applyFont="1" applyAlignment="1">
      <alignment horizontal="left" wrapText="1"/>
    </xf>
    <xf numFmtId="0" fontId="6" fillId="0" borderId="0" xfId="6" applyFont="1" applyAlignment="1">
      <alignment horizontal="left" wrapText="1"/>
    </xf>
    <xf numFmtId="0" fontId="0" fillId="0" borderId="0" xfId="0"/>
    <xf numFmtId="0" fontId="5" fillId="0" borderId="0" xfId="0" applyFont="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top" wrapText="1"/>
    </xf>
    <xf numFmtId="0" fontId="19" fillId="3" borderId="1" xfId="0" applyFont="1" applyFill="1" applyBorder="1" applyAlignment="1">
      <alignment horizontal="right" vertical="top"/>
    </xf>
    <xf numFmtId="0" fontId="19" fillId="3" borderId="1" xfId="0" applyFont="1" applyFill="1" applyBorder="1" applyAlignment="1">
      <alignment horizontal="center" vertical="top"/>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0" borderId="0" xfId="6" applyFont="1" applyAlignment="1">
      <alignment horizontal="left" vertical="center" wrapText="1"/>
    </xf>
    <xf numFmtId="0" fontId="26" fillId="0" borderId="2" xfId="0" applyFont="1" applyBorder="1" applyAlignment="1">
      <alignment horizontal="left" vertical="center" wrapText="1"/>
    </xf>
    <xf numFmtId="0" fontId="26" fillId="0" borderId="0" xfId="0" applyFont="1" applyAlignment="1">
      <alignment horizontal="left" vertical="center" wrapText="1"/>
    </xf>
    <xf numFmtId="0" fontId="9" fillId="0" borderId="0" xfId="0" applyFont="1"/>
  </cellXfs>
  <cellStyles count="7">
    <cellStyle name="Відсотковий 2" xfId="2" xr:uid="{6190268B-221D-4B90-85E6-28E44126902D}"/>
    <cellStyle name="Звичайний" xfId="0" builtinId="0"/>
    <cellStyle name="Звичайний 2" xfId="6" xr:uid="{55F9CACB-5707-46A8-BAC0-575F757C5921}"/>
    <cellStyle name="Звичайний 3" xfId="3" xr:uid="{8D5060FD-6499-45C1-9FCF-CCD34F0B7848}"/>
    <cellStyle name="Обычный 11" xfId="5" xr:uid="{290CBAEA-89BC-4A1E-8563-B2486692FB84}"/>
    <cellStyle name="Обычный 2 7" xfId="4" xr:uid="{9697D9C8-963C-46EB-B4EC-4AD6F6C0687D}"/>
    <cellStyle name="Фінансовий 2" xfId="1" xr:uid="{FC741767-F666-49F7-9B37-DCEA70D13127}"/>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6">
  <rv s="0">
    <v>0</v>
    <v>5</v>
  </rv>
  <rv s="0">
    <v>1</v>
    <v>5</v>
  </rv>
  <rv s="0">
    <v>2</v>
    <v>5</v>
  </rv>
  <rv s="0">
    <v>3</v>
    <v>5</v>
  </rv>
  <rv s="0">
    <v>4</v>
    <v>5</v>
  </rv>
  <rv s="0">
    <v>5</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M55"/>
  <sheetViews>
    <sheetView tabSelected="1" topLeftCell="A14" zoomScale="80" zoomScaleNormal="80" zoomScaleSheetLayoutView="65" workbookViewId="0">
      <selection activeCell="D22" sqref="D22"/>
    </sheetView>
  </sheetViews>
  <sheetFormatPr defaultColWidth="9.109375" defaultRowHeight="21" x14ac:dyDescent="0.4"/>
  <cols>
    <col min="1" max="1" width="9.44140625" style="2" customWidth="1"/>
    <col min="2" max="2" width="48.5546875" style="1" customWidth="1"/>
    <col min="3" max="3" width="12.6640625" style="26" customWidth="1"/>
    <col min="4" max="6" width="12.6640625" style="27" customWidth="1"/>
    <col min="7" max="7" width="60.109375" style="1" customWidth="1"/>
    <col min="8" max="8" width="12.6640625" style="26" customWidth="1"/>
    <col min="9" max="11" width="12.6640625" style="27" customWidth="1"/>
    <col min="12" max="12" width="34.33203125" style="1" customWidth="1"/>
    <col min="13" max="16384" width="9.109375" style="1"/>
  </cols>
  <sheetData>
    <row r="1" spans="1:12" x14ac:dyDescent="0.4">
      <c r="A1" s="47" t="s">
        <v>1</v>
      </c>
      <c r="B1" s="47"/>
      <c r="C1" s="47"/>
      <c r="D1" s="47"/>
      <c r="E1" s="47"/>
      <c r="F1" s="47"/>
      <c r="G1" s="47"/>
      <c r="H1" s="47"/>
      <c r="I1" s="47"/>
      <c r="J1" s="47"/>
      <c r="K1" s="47"/>
      <c r="L1" s="47"/>
    </row>
    <row r="3" spans="1:12" x14ac:dyDescent="0.4">
      <c r="J3" s="55" t="s">
        <v>33</v>
      </c>
      <c r="K3" s="55"/>
      <c r="L3" s="55"/>
    </row>
    <row r="4" spans="1:12" ht="21.6" customHeight="1" x14ac:dyDescent="0.4">
      <c r="J4" s="56"/>
      <c r="K4" s="56"/>
      <c r="L4" s="56"/>
    </row>
    <row r="6" spans="1:12" ht="29.25" customHeight="1" x14ac:dyDescent="0.4">
      <c r="A6" s="61" t="s">
        <v>45</v>
      </c>
      <c r="B6" s="61"/>
      <c r="C6" s="61"/>
      <c r="D6" s="61"/>
      <c r="E6" s="61"/>
      <c r="F6" s="61"/>
      <c r="G6" s="61"/>
      <c r="H6" s="61"/>
      <c r="I6" s="61"/>
      <c r="J6" s="61"/>
      <c r="K6" s="61"/>
      <c r="L6" s="61"/>
    </row>
    <row r="7" spans="1:12" ht="31.2" customHeight="1" x14ac:dyDescent="0.4">
      <c r="A7" s="65" t="s">
        <v>4</v>
      </c>
      <c r="B7" s="65"/>
      <c r="C7" s="65"/>
      <c r="D7" s="65"/>
      <c r="E7" s="65"/>
      <c r="F7" s="65"/>
      <c r="G7" s="66" t="s">
        <v>2</v>
      </c>
      <c r="H7" s="66"/>
      <c r="I7" s="66"/>
      <c r="J7" s="66"/>
      <c r="K7" s="66"/>
      <c r="L7" s="66"/>
    </row>
    <row r="8" spans="1:12" ht="31.2" customHeight="1" x14ac:dyDescent="0.4">
      <c r="A8" s="65"/>
      <c r="B8" s="65"/>
      <c r="C8" s="65"/>
      <c r="D8" s="65"/>
      <c r="E8" s="65"/>
      <c r="F8" s="65"/>
      <c r="G8" s="66" t="s">
        <v>3</v>
      </c>
      <c r="H8" s="66"/>
      <c r="I8" s="66"/>
      <c r="J8" s="66"/>
      <c r="K8" s="66"/>
      <c r="L8" s="66"/>
    </row>
    <row r="9" spans="1:12" ht="31.2" customHeight="1" x14ac:dyDescent="0.4">
      <c r="A9" s="65"/>
      <c r="B9" s="65"/>
      <c r="C9" s="65"/>
      <c r="D9" s="65"/>
      <c r="E9" s="65"/>
      <c r="F9" s="65"/>
      <c r="G9" s="66" t="s">
        <v>6</v>
      </c>
      <c r="H9" s="66"/>
      <c r="I9" s="66"/>
      <c r="J9" s="66"/>
      <c r="K9" s="66"/>
      <c r="L9" s="66"/>
    </row>
    <row r="10" spans="1:12" ht="31.2" customHeight="1" x14ac:dyDescent="0.4">
      <c r="A10" s="65" t="s">
        <v>5</v>
      </c>
      <c r="B10" s="65"/>
      <c r="C10" s="65"/>
      <c r="D10" s="65"/>
      <c r="E10" s="65"/>
      <c r="F10" s="65"/>
      <c r="G10" s="66" t="s">
        <v>20</v>
      </c>
      <c r="H10" s="66"/>
      <c r="I10" s="66"/>
      <c r="J10" s="66"/>
      <c r="K10" s="66"/>
      <c r="L10" s="66"/>
    </row>
    <row r="11" spans="1:12" ht="167.4" customHeight="1" x14ac:dyDescent="0.4">
      <c r="A11" s="62" t="s">
        <v>34</v>
      </c>
      <c r="B11" s="62"/>
      <c r="C11" s="62"/>
      <c r="D11" s="62"/>
      <c r="E11" s="62"/>
      <c r="F11" s="62"/>
      <c r="G11" s="62"/>
      <c r="H11" s="62"/>
      <c r="I11" s="62"/>
      <c r="J11" s="62"/>
      <c r="K11" s="62"/>
      <c r="L11" s="62"/>
    </row>
    <row r="12" spans="1:12" ht="74.400000000000006" customHeight="1" x14ac:dyDescent="0.4">
      <c r="A12" s="51" t="s">
        <v>55</v>
      </c>
      <c r="B12" s="52"/>
      <c r="C12" s="52"/>
      <c r="D12" s="52"/>
      <c r="E12" s="52"/>
      <c r="F12" s="52"/>
      <c r="G12" s="52"/>
      <c r="H12" s="52"/>
      <c r="I12" s="52"/>
      <c r="J12" s="52"/>
      <c r="K12" s="52"/>
      <c r="L12" s="52"/>
    </row>
    <row r="13" spans="1:12" ht="137.4" customHeight="1" x14ac:dyDescent="0.4">
      <c r="A13" s="52" t="s">
        <v>56</v>
      </c>
      <c r="B13" s="52"/>
      <c r="C13" s="52"/>
      <c r="D13" s="52"/>
      <c r="E13" s="52"/>
      <c r="F13" s="52"/>
      <c r="G13" s="52"/>
      <c r="H13" s="52"/>
      <c r="I13" s="52"/>
      <c r="J13" s="52"/>
      <c r="K13" s="52"/>
      <c r="L13" s="52"/>
    </row>
    <row r="14" spans="1:12" ht="85.2" customHeight="1" x14ac:dyDescent="0.4">
      <c r="A14" s="53" t="s">
        <v>31</v>
      </c>
      <c r="B14" s="53"/>
      <c r="C14" s="53"/>
      <c r="D14" s="53"/>
      <c r="E14" s="53"/>
      <c r="F14" s="53"/>
      <c r="G14" s="53"/>
      <c r="H14" s="53"/>
      <c r="I14" s="53"/>
      <c r="J14" s="53"/>
      <c r="K14" s="53"/>
      <c r="L14" s="53"/>
    </row>
    <row r="15" spans="1:12" ht="70.2" customHeight="1" thickBot="1" x14ac:dyDescent="0.45">
      <c r="A15" s="54" t="s">
        <v>32</v>
      </c>
      <c r="B15" s="54"/>
      <c r="C15" s="54"/>
      <c r="D15" s="54"/>
      <c r="E15" s="54"/>
      <c r="F15" s="54"/>
      <c r="G15" s="53"/>
      <c r="H15" s="53"/>
      <c r="I15" s="53"/>
      <c r="J15" s="53"/>
      <c r="K15" s="53"/>
      <c r="L15" s="53"/>
    </row>
    <row r="16" spans="1:12" ht="21" customHeight="1" x14ac:dyDescent="0.4">
      <c r="A16" s="50" t="s">
        <v>0</v>
      </c>
      <c r="B16" s="50" t="s">
        <v>9</v>
      </c>
      <c r="C16" s="50" t="s">
        <v>10</v>
      </c>
      <c r="D16" s="41" t="s">
        <v>11</v>
      </c>
      <c r="E16" s="41" t="s">
        <v>12</v>
      </c>
      <c r="F16" s="41"/>
      <c r="G16" s="50" t="s">
        <v>13</v>
      </c>
      <c r="H16" s="50" t="s">
        <v>10</v>
      </c>
      <c r="I16" s="41" t="s">
        <v>11</v>
      </c>
      <c r="J16" s="41" t="s">
        <v>12</v>
      </c>
      <c r="K16" s="41"/>
      <c r="L16" s="50" t="s">
        <v>30</v>
      </c>
    </row>
    <row r="17" spans="1:12" x14ac:dyDescent="0.4">
      <c r="A17" s="50"/>
      <c r="B17" s="50"/>
      <c r="C17" s="50"/>
      <c r="D17" s="41"/>
      <c r="E17" s="17" t="s">
        <v>14</v>
      </c>
      <c r="F17" s="17" t="s">
        <v>15</v>
      </c>
      <c r="G17" s="50"/>
      <c r="H17" s="50"/>
      <c r="I17" s="41"/>
      <c r="J17" s="17" t="s">
        <v>14</v>
      </c>
      <c r="K17" s="17" t="s">
        <v>15</v>
      </c>
      <c r="L17" s="50"/>
    </row>
    <row r="18" spans="1:12" ht="21" customHeight="1" x14ac:dyDescent="0.4">
      <c r="A18" s="42" t="s">
        <v>16</v>
      </c>
      <c r="B18" s="42"/>
      <c r="C18" s="42"/>
      <c r="D18" s="42"/>
      <c r="E18" s="42"/>
      <c r="F18" s="42"/>
      <c r="G18" s="42"/>
      <c r="H18" s="42"/>
      <c r="I18" s="42"/>
      <c r="J18" s="42"/>
      <c r="K18" s="42"/>
      <c r="L18" s="42"/>
    </row>
    <row r="19" spans="1:12" x14ac:dyDescent="0.4">
      <c r="A19" s="18">
        <v>1</v>
      </c>
      <c r="B19" s="40" t="s">
        <v>28</v>
      </c>
      <c r="C19" s="18" t="s">
        <v>7</v>
      </c>
      <c r="D19" s="24">
        <f>I28</f>
        <v>3.84</v>
      </c>
      <c r="E19" s="25"/>
      <c r="F19" s="24"/>
      <c r="G19" s="19"/>
      <c r="H19" s="20"/>
      <c r="I19" s="20"/>
      <c r="J19" s="20"/>
      <c r="K19" s="20"/>
      <c r="L19" s="19"/>
    </row>
    <row r="20" spans="1:12" x14ac:dyDescent="0.4">
      <c r="A20" s="18">
        <v>2</v>
      </c>
      <c r="B20" s="40" t="s">
        <v>27</v>
      </c>
      <c r="C20" s="18" t="s">
        <v>7</v>
      </c>
      <c r="D20" s="24">
        <f>D22-D19</f>
        <v>59.182599999999994</v>
      </c>
      <c r="E20" s="25"/>
      <c r="F20" s="24"/>
      <c r="G20" s="19"/>
      <c r="H20" s="20"/>
      <c r="I20" s="20"/>
      <c r="J20" s="20"/>
      <c r="K20" s="20"/>
      <c r="L20" s="19"/>
    </row>
    <row r="21" spans="1:12" ht="20.25" customHeight="1" x14ac:dyDescent="0.4">
      <c r="A21" s="42" t="s">
        <v>26</v>
      </c>
      <c r="B21" s="42"/>
      <c r="C21" s="42"/>
      <c r="D21" s="42"/>
      <c r="E21" s="42"/>
      <c r="F21" s="42"/>
      <c r="G21" s="42"/>
      <c r="H21" s="42"/>
      <c r="I21" s="42"/>
      <c r="J21" s="42"/>
      <c r="K21" s="42"/>
      <c r="L21" s="42"/>
    </row>
    <row r="22" spans="1:12" ht="113.4" customHeight="1" x14ac:dyDescent="0.4">
      <c r="A22" s="18">
        <v>3</v>
      </c>
      <c r="B22" s="21" t="s">
        <v>46</v>
      </c>
      <c r="C22" s="18" t="s">
        <v>7</v>
      </c>
      <c r="D22" s="24">
        <f>SUM(I23:I28)</f>
        <v>63.022599999999997</v>
      </c>
      <c r="E22" s="25"/>
      <c r="F22" s="24"/>
      <c r="H22" s="23"/>
      <c r="I22" s="23"/>
      <c r="J22" s="23"/>
      <c r="K22" s="22"/>
      <c r="L22" s="20"/>
    </row>
    <row r="23" spans="1:12" ht="176.25" customHeight="1" x14ac:dyDescent="0.4">
      <c r="A23" s="18">
        <v>4</v>
      </c>
      <c r="B23" s="21"/>
      <c r="C23" s="18"/>
      <c r="D23" s="24"/>
      <c r="E23" s="25"/>
      <c r="F23" s="24"/>
      <c r="G23" s="21" t="s">
        <v>47</v>
      </c>
      <c r="H23" s="23" t="s">
        <v>7</v>
      </c>
      <c r="I23" s="23">
        <f>1.41*2.04*2</f>
        <v>5.7527999999999997</v>
      </c>
      <c r="J23" s="23"/>
      <c r="K23" s="22"/>
      <c r="L23" s="20" t="e" vm="1">
        <v>#VALUE!</v>
      </c>
    </row>
    <row r="24" spans="1:12" ht="176.25" customHeight="1" x14ac:dyDescent="0.4">
      <c r="A24" s="18">
        <v>5</v>
      </c>
      <c r="B24" s="21"/>
      <c r="C24" s="18"/>
      <c r="D24" s="24"/>
      <c r="E24" s="25"/>
      <c r="F24" s="24"/>
      <c r="G24" s="21" t="s">
        <v>48</v>
      </c>
      <c r="H24" s="23" t="s">
        <v>7</v>
      </c>
      <c r="I24" s="23">
        <f>4.28*3.23*2</f>
        <v>27.648800000000001</v>
      </c>
      <c r="J24" s="23"/>
      <c r="K24" s="22"/>
      <c r="L24" s="20" t="e" vm="2">
        <v>#VALUE!</v>
      </c>
    </row>
    <row r="25" spans="1:12" ht="173.25" customHeight="1" x14ac:dyDescent="0.4">
      <c r="A25" s="18">
        <v>6</v>
      </c>
      <c r="B25" s="21"/>
      <c r="C25" s="18"/>
      <c r="D25" s="24"/>
      <c r="E25" s="25"/>
      <c r="F25" s="24"/>
      <c r="G25" s="21" t="s">
        <v>49</v>
      </c>
      <c r="H25" s="23" t="s">
        <v>7</v>
      </c>
      <c r="I25" s="23">
        <f>3*2.86*2</f>
        <v>17.16</v>
      </c>
      <c r="J25" s="23"/>
      <c r="K25" s="22"/>
      <c r="L25" s="20" t="e" vm="3">
        <v>#VALUE!</v>
      </c>
    </row>
    <row r="26" spans="1:12" ht="174.75" customHeight="1" x14ac:dyDescent="0.4">
      <c r="A26" s="18">
        <v>7</v>
      </c>
      <c r="B26" s="21"/>
      <c r="C26" s="18"/>
      <c r="D26" s="24"/>
      <c r="E26" s="25"/>
      <c r="F26" s="24"/>
      <c r="G26" s="21" t="s">
        <v>50</v>
      </c>
      <c r="H26" s="23" t="s">
        <v>7</v>
      </c>
      <c r="I26" s="23">
        <f>1.37*2.1*2</f>
        <v>5.7540000000000004</v>
      </c>
      <c r="J26" s="23"/>
      <c r="K26" s="22"/>
      <c r="L26" s="20" t="e" vm="4">
        <v>#VALUE!</v>
      </c>
    </row>
    <row r="27" spans="1:12" ht="176.4" customHeight="1" x14ac:dyDescent="0.4">
      <c r="A27" s="18">
        <v>8</v>
      </c>
      <c r="B27" s="21"/>
      <c r="C27" s="18"/>
      <c r="D27" s="24"/>
      <c r="E27" s="25"/>
      <c r="F27" s="24"/>
      <c r="G27" s="21" t="s">
        <v>51</v>
      </c>
      <c r="H27" s="23" t="s">
        <v>7</v>
      </c>
      <c r="I27" s="23">
        <f>1.22*2.35</f>
        <v>2.867</v>
      </c>
      <c r="J27" s="23"/>
      <c r="K27" s="22"/>
      <c r="L27" s="20" t="e" vm="5">
        <v>#VALUE!</v>
      </c>
    </row>
    <row r="28" spans="1:12" ht="175.5" customHeight="1" x14ac:dyDescent="0.4">
      <c r="A28" s="18">
        <v>9</v>
      </c>
      <c r="B28" s="21"/>
      <c r="C28" s="18"/>
      <c r="D28" s="24"/>
      <c r="E28" s="25"/>
      <c r="F28" s="24"/>
      <c r="G28" s="21" t="s">
        <v>52</v>
      </c>
      <c r="H28" s="23" t="s">
        <v>7</v>
      </c>
      <c r="I28" s="23">
        <f>1.6*2.4</f>
        <v>3.84</v>
      </c>
      <c r="J28" s="23"/>
      <c r="K28" s="22"/>
      <c r="L28" s="20" t="e" vm="6">
        <v>#VALUE!</v>
      </c>
    </row>
    <row r="29" spans="1:12" x14ac:dyDescent="0.4">
      <c r="A29" s="18">
        <v>10</v>
      </c>
      <c r="B29" s="21" t="s">
        <v>29</v>
      </c>
      <c r="C29" s="18" t="s">
        <v>8</v>
      </c>
      <c r="D29" s="24">
        <v>1</v>
      </c>
      <c r="E29" s="25"/>
      <c r="F29" s="24"/>
      <c r="G29" s="38"/>
      <c r="H29" s="23"/>
      <c r="I29" s="23"/>
      <c r="J29" s="23"/>
      <c r="K29" s="22"/>
      <c r="L29" s="20"/>
    </row>
    <row r="30" spans="1:12" x14ac:dyDescent="0.4">
      <c r="A30" s="63" t="s">
        <v>17</v>
      </c>
      <c r="B30" s="63"/>
      <c r="C30" s="63"/>
      <c r="D30" s="63"/>
      <c r="E30" s="46">
        <f>SUM(F19:F29)</f>
        <v>0</v>
      </c>
      <c r="F30" s="46"/>
      <c r="G30" s="63" t="s">
        <v>18</v>
      </c>
      <c r="H30" s="63"/>
      <c r="I30" s="63"/>
      <c r="J30" s="46">
        <f>SUM(K19:K29)</f>
        <v>0</v>
      </c>
      <c r="K30" s="46"/>
      <c r="L30" s="20"/>
    </row>
    <row r="31" spans="1:12" x14ac:dyDescent="0.4">
      <c r="A31" s="63" t="s">
        <v>19</v>
      </c>
      <c r="B31" s="63"/>
      <c r="C31" s="63"/>
      <c r="D31" s="63"/>
      <c r="E31" s="46">
        <f>E30+J30</f>
        <v>0</v>
      </c>
      <c r="F31" s="46"/>
      <c r="G31" s="64"/>
      <c r="H31" s="64"/>
      <c r="I31" s="64"/>
      <c r="J31" s="64"/>
      <c r="K31" s="64"/>
      <c r="L31" s="64"/>
    </row>
    <row r="32" spans="1:12" ht="24" customHeight="1" x14ac:dyDescent="0.4">
      <c r="A32" s="49" t="s">
        <v>21</v>
      </c>
      <c r="B32" s="49"/>
      <c r="C32" s="49"/>
      <c r="D32" s="49"/>
      <c r="E32" s="49"/>
      <c r="F32" s="49"/>
      <c r="G32" s="49"/>
      <c r="H32" s="49"/>
      <c r="I32" s="49"/>
    </row>
    <row r="33" spans="1:247" ht="24" customHeight="1" x14ac:dyDescent="0.4">
      <c r="A33" s="49" t="s">
        <v>22</v>
      </c>
      <c r="B33" s="49"/>
      <c r="C33" s="49"/>
      <c r="D33" s="49"/>
      <c r="E33" s="49"/>
      <c r="F33" s="49"/>
      <c r="G33" s="49"/>
      <c r="H33" s="49"/>
      <c r="I33" s="49"/>
    </row>
    <row r="34" spans="1:247" ht="44.4" customHeight="1" x14ac:dyDescent="0.4">
      <c r="A34" s="48" t="s">
        <v>35</v>
      </c>
      <c r="B34" s="48"/>
      <c r="C34" s="48"/>
      <c r="D34" s="48"/>
      <c r="E34" s="48"/>
      <c r="F34" s="48"/>
      <c r="G34" s="48"/>
    </row>
    <row r="35" spans="1:247" s="11" customFormat="1" ht="35.4" customHeight="1" x14ac:dyDescent="0.3">
      <c r="A35" s="43" t="s">
        <v>57</v>
      </c>
      <c r="B35" s="44"/>
      <c r="C35" s="44"/>
      <c r="D35" s="44"/>
      <c r="E35" s="44"/>
      <c r="F35" s="44"/>
      <c r="G35" s="44"/>
      <c r="H35" s="45"/>
      <c r="I35" s="45"/>
      <c r="J35" s="45"/>
      <c r="K35" s="45"/>
      <c r="L35" s="45"/>
    </row>
    <row r="36" spans="1:247" s="12" customFormat="1" ht="28.8" customHeight="1" x14ac:dyDescent="0.3">
      <c r="A36" s="43" t="s">
        <v>36</v>
      </c>
      <c r="B36" s="44"/>
      <c r="C36" s="44"/>
      <c r="D36" s="44"/>
      <c r="E36" s="44"/>
      <c r="F36" s="44"/>
      <c r="G36" s="44"/>
      <c r="H36" s="28"/>
      <c r="I36" s="29"/>
      <c r="J36" s="29"/>
      <c r="K36" s="29"/>
    </row>
    <row r="37" spans="1:247" s="12" customFormat="1" ht="25.2" customHeight="1" x14ac:dyDescent="0.3">
      <c r="A37" s="68" t="s">
        <v>53</v>
      </c>
      <c r="B37" s="69"/>
      <c r="C37" s="69"/>
      <c r="D37" s="69"/>
      <c r="E37" s="69"/>
      <c r="F37" s="69"/>
      <c r="G37" s="69"/>
      <c r="H37" s="28"/>
      <c r="I37" s="29"/>
      <c r="J37" s="29"/>
      <c r="K37" s="29"/>
    </row>
    <row r="38" spans="1:247" s="10" customFormat="1" ht="34.200000000000003" customHeight="1" x14ac:dyDescent="0.25">
      <c r="A38" s="43" t="s">
        <v>37</v>
      </c>
      <c r="B38" s="44"/>
      <c r="C38" s="44"/>
      <c r="D38" s="44"/>
      <c r="E38" s="44"/>
      <c r="F38" s="44"/>
      <c r="G38" s="44"/>
      <c r="H38" s="30"/>
      <c r="I38" s="31"/>
      <c r="J38" s="31"/>
      <c r="K38" s="31"/>
    </row>
    <row r="39" spans="1:247" s="10" customFormat="1" ht="30" customHeight="1" x14ac:dyDescent="0.3">
      <c r="A39" s="48" t="s">
        <v>43</v>
      </c>
      <c r="B39" s="48"/>
      <c r="C39" s="48"/>
      <c r="D39" s="48"/>
      <c r="E39" s="48"/>
      <c r="F39" s="48"/>
      <c r="G39" s="48"/>
      <c r="H39" s="59"/>
      <c r="I39" s="59"/>
      <c r="J39" s="59"/>
      <c r="K39" s="31"/>
    </row>
    <row r="40" spans="1:247" s="10" customFormat="1" ht="18.600000000000001" customHeight="1" x14ac:dyDescent="0.3">
      <c r="A40" s="57" t="s">
        <v>38</v>
      </c>
      <c r="B40" s="57"/>
      <c r="C40" s="57"/>
      <c r="D40" s="57"/>
      <c r="E40" s="57"/>
      <c r="F40" s="57"/>
      <c r="G40" s="57"/>
      <c r="H40" s="70"/>
      <c r="I40" s="70"/>
      <c r="J40" s="70"/>
      <c r="K40" s="70"/>
    </row>
    <row r="41" spans="1:247" s="10" customFormat="1" ht="15" customHeight="1" x14ac:dyDescent="0.3">
      <c r="A41" s="57" t="s">
        <v>39</v>
      </c>
      <c r="B41" s="57"/>
      <c r="C41" s="57"/>
      <c r="D41" s="57"/>
      <c r="E41" s="57"/>
      <c r="F41" s="57"/>
      <c r="G41" s="57"/>
      <c r="H41" s="39"/>
      <c r="I41" s="39"/>
      <c r="J41" s="39"/>
      <c r="K41" s="39"/>
    </row>
    <row r="42" spans="1:247" s="10" customFormat="1" ht="16.2" customHeight="1" x14ac:dyDescent="0.25">
      <c r="A42" s="58" t="s">
        <v>54</v>
      </c>
      <c r="B42" s="58"/>
      <c r="C42" s="58"/>
      <c r="D42" s="58"/>
      <c r="E42" s="58"/>
      <c r="F42" s="58"/>
      <c r="G42" s="58"/>
      <c r="H42" s="30"/>
      <c r="I42" s="31"/>
      <c r="J42" s="31"/>
      <c r="K42" s="31"/>
    </row>
    <row r="43" spans="1:247" s="10" customFormat="1" ht="21" customHeight="1" x14ac:dyDescent="0.25">
      <c r="A43" s="57" t="s">
        <v>40</v>
      </c>
      <c r="B43" s="57"/>
      <c r="C43" s="57"/>
      <c r="D43" s="57"/>
      <c r="E43" s="57"/>
      <c r="F43" s="57"/>
      <c r="G43" s="57"/>
      <c r="H43" s="30"/>
      <c r="I43" s="31"/>
      <c r="J43" s="31"/>
      <c r="K43" s="31"/>
    </row>
    <row r="44" spans="1:247" x14ac:dyDescent="0.4">
      <c r="A44" s="57" t="s">
        <v>41</v>
      </c>
      <c r="B44" s="57"/>
      <c r="C44" s="57"/>
      <c r="D44" s="57"/>
      <c r="E44" s="57"/>
      <c r="F44" s="57"/>
      <c r="G44" s="57"/>
      <c r="H44" s="59"/>
      <c r="I44" s="59"/>
      <c r="J44" s="59"/>
      <c r="K44" s="39"/>
    </row>
    <row r="45" spans="1:247" x14ac:dyDescent="0.4">
      <c r="A45" s="67" t="s">
        <v>42</v>
      </c>
      <c r="B45" s="67"/>
      <c r="C45" s="67"/>
      <c r="D45" s="67"/>
      <c r="E45" s="67"/>
      <c r="F45" s="67"/>
      <c r="G45" s="67"/>
      <c r="H45" s="59"/>
      <c r="I45" s="59"/>
      <c r="J45" s="59"/>
      <c r="K45" s="31"/>
    </row>
    <row r="46" spans="1:247" ht="21.6" customHeight="1" x14ac:dyDescent="0.4">
      <c r="A46" s="48" t="s">
        <v>23</v>
      </c>
      <c r="B46" s="48"/>
      <c r="C46" s="48"/>
      <c r="D46" s="48"/>
      <c r="E46" s="48"/>
      <c r="F46" s="48"/>
      <c r="G46" s="48"/>
      <c r="H46" s="59"/>
      <c r="I46" s="59"/>
      <c r="J46" s="59"/>
      <c r="K46" s="59"/>
      <c r="L46" s="59"/>
    </row>
    <row r="47" spans="1:247" ht="13.95" customHeight="1" x14ac:dyDescent="0.4">
      <c r="A47" s="16"/>
      <c r="B47" s="16"/>
      <c r="C47" s="33"/>
      <c r="D47" s="33"/>
      <c r="E47" s="33"/>
      <c r="F47" s="33"/>
      <c r="G47" s="16"/>
    </row>
    <row r="48" spans="1:247" s="6" customFormat="1" x14ac:dyDescent="0.4">
      <c r="A48" s="13" t="s">
        <v>44</v>
      </c>
      <c r="B48" s="14"/>
      <c r="C48" s="28"/>
      <c r="D48" s="28"/>
      <c r="E48" s="28"/>
      <c r="F48" s="27"/>
      <c r="G48" s="4"/>
      <c r="H48" s="3"/>
      <c r="I48" s="32"/>
      <c r="J48" s="32"/>
      <c r="K48" s="32"/>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row>
    <row r="49" spans="1:247" s="6" customFormat="1" x14ac:dyDescent="0.4">
      <c r="A49" s="2"/>
      <c r="B49" s="1"/>
      <c r="C49" s="26"/>
      <c r="D49" s="26"/>
      <c r="E49" s="26"/>
      <c r="F49" s="32"/>
      <c r="G49" s="4"/>
      <c r="H49" s="3"/>
      <c r="I49" s="32"/>
      <c r="J49" s="32"/>
      <c r="K49" s="32"/>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row>
    <row r="50" spans="1:247" s="6" customFormat="1" ht="13.8" x14ac:dyDescent="0.25">
      <c r="A50" s="3"/>
      <c r="B50" s="15" t="s">
        <v>24</v>
      </c>
      <c r="C50" s="34"/>
      <c r="D50" s="34"/>
      <c r="E50" s="30"/>
      <c r="F50" s="32"/>
      <c r="G50" s="4"/>
      <c r="H50" s="3"/>
      <c r="I50" s="32"/>
      <c r="J50" s="32"/>
      <c r="K50" s="32"/>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row>
    <row r="51" spans="1:247" s="6" customFormat="1" ht="15.6" x14ac:dyDescent="0.3">
      <c r="A51" s="8"/>
      <c r="B51" s="60" t="s">
        <v>25</v>
      </c>
      <c r="C51" s="60"/>
      <c r="D51" s="60"/>
      <c r="E51" s="60"/>
      <c r="F51" s="32"/>
      <c r="G51" s="4"/>
      <c r="H51" s="3"/>
      <c r="I51" s="32"/>
      <c r="J51" s="32"/>
      <c r="K51" s="32"/>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row>
    <row r="52" spans="1:247" s="6" customFormat="1" ht="14.4" x14ac:dyDescent="0.25">
      <c r="A52" s="3"/>
      <c r="B52" s="9"/>
      <c r="C52" s="35"/>
      <c r="D52" s="36"/>
      <c r="E52" s="37"/>
      <c r="F52" s="32"/>
      <c r="G52" s="4"/>
      <c r="H52" s="3"/>
      <c r="I52" s="32"/>
      <c r="J52" s="32"/>
      <c r="K52" s="32"/>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row>
    <row r="53" spans="1:247" s="6" customFormat="1" ht="13.8" x14ac:dyDescent="0.25">
      <c r="A53" s="3"/>
      <c r="B53" s="7"/>
      <c r="C53" s="35"/>
      <c r="D53" s="36"/>
      <c r="E53" s="37"/>
      <c r="F53" s="32"/>
      <c r="G53" s="4"/>
      <c r="H53" s="3"/>
      <c r="I53" s="32"/>
      <c r="J53" s="32"/>
      <c r="K53" s="32"/>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row>
    <row r="54" spans="1:247" s="6" customFormat="1" ht="13.8" x14ac:dyDescent="0.25">
      <c r="A54" s="3"/>
      <c r="B54" s="7"/>
      <c r="C54" s="35"/>
      <c r="D54" s="36"/>
      <c r="E54" s="37"/>
      <c r="F54" s="32"/>
      <c r="G54" s="4"/>
      <c r="H54" s="3"/>
      <c r="I54" s="32"/>
      <c r="J54" s="32"/>
      <c r="K54" s="32"/>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row>
    <row r="55" spans="1:247" x14ac:dyDescent="0.4">
      <c r="A55" s="3"/>
      <c r="B55" s="7"/>
      <c r="C55" s="35"/>
      <c r="D55" s="36"/>
      <c r="E55" s="37"/>
      <c r="F55" s="32"/>
    </row>
  </sheetData>
  <autoFilter ref="A16:L46" xr:uid="{0CBE877A-4870-45F3-B7AE-5D719EDBCC45}">
    <filterColumn colId="4" showButton="0"/>
    <filterColumn colId="9" showButton="0"/>
  </autoFilter>
  <mergeCells count="50">
    <mergeCell ref="A44:J44"/>
    <mergeCell ref="A45:J45"/>
    <mergeCell ref="E16:F16"/>
    <mergeCell ref="A43:G43"/>
    <mergeCell ref="A36:G36"/>
    <mergeCell ref="A38:G38"/>
    <mergeCell ref="A37:G37"/>
    <mergeCell ref="A30:D30"/>
    <mergeCell ref="A16:A17"/>
    <mergeCell ref="B16:B17"/>
    <mergeCell ref="C16:C17"/>
    <mergeCell ref="D16:D17"/>
    <mergeCell ref="A39:J39"/>
    <mergeCell ref="A33:I33"/>
    <mergeCell ref="A40:K40"/>
    <mergeCell ref="A41:G41"/>
    <mergeCell ref="A42:G42"/>
    <mergeCell ref="A46:L46"/>
    <mergeCell ref="B51:E51"/>
    <mergeCell ref="A6:L6"/>
    <mergeCell ref="A11:L11"/>
    <mergeCell ref="A31:D31"/>
    <mergeCell ref="E31:F31"/>
    <mergeCell ref="G31:L31"/>
    <mergeCell ref="A7:F9"/>
    <mergeCell ref="A10:F10"/>
    <mergeCell ref="G7:L7"/>
    <mergeCell ref="G8:L8"/>
    <mergeCell ref="G9:L9"/>
    <mergeCell ref="G10:L10"/>
    <mergeCell ref="G30:I30"/>
    <mergeCell ref="A1:L1"/>
    <mergeCell ref="A34:G34"/>
    <mergeCell ref="A32:I32"/>
    <mergeCell ref="G16:G17"/>
    <mergeCell ref="A12:L12"/>
    <mergeCell ref="A13:L13"/>
    <mergeCell ref="A14:L14"/>
    <mergeCell ref="A15:L15"/>
    <mergeCell ref="A21:L21"/>
    <mergeCell ref="J3:L3"/>
    <mergeCell ref="J4:L4"/>
    <mergeCell ref="L16:L17"/>
    <mergeCell ref="H16:H17"/>
    <mergeCell ref="I16:I17"/>
    <mergeCell ref="J16:K16"/>
    <mergeCell ref="A18:L18"/>
    <mergeCell ref="A35:L35"/>
    <mergeCell ref="E30:F30"/>
    <mergeCell ref="J30:K30"/>
  </mergeCells>
  <phoneticPr fontId="8" type="noConversion"/>
  <pageMargins left="0.70866141732283472" right="0.70866141732283472" top="0" bottom="0" header="0.31496062992125984" footer="0.31496062992125984"/>
  <pageSetup paperSize="9" scale="3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Цінова пропозиція</vt:lpstr>
      <vt:lpstr>'Цінова пропозиція'!Область_друку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2025-09-22T07:45:38Z</dcterms:modified>
</cp:coreProperties>
</file>