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2585" documentId="8_{FE6F42F6-547F-4ACE-A5BA-E24D68F8A4A8}" xr6:coauthVersionLast="47" xr6:coauthVersionMax="47" xr10:uidLastSave="{D26D8018-1E6D-48AF-BA63-4CA486141C04}"/>
  <bookViews>
    <workbookView xWindow="28680" yWindow="-120" windowWidth="29040" windowHeight="15720" xr2:uid="{00000000-000D-0000-FFFF-FFFF00000000}"/>
  </bookViews>
  <sheets>
    <sheet name="Додаток 4-Тендерна пропозиція" sheetId="6" r:id="rId1"/>
    <sheet name="Додаток 5-Календарний графік" sheetId="7" r:id="rId2"/>
  </sheets>
  <definedNames>
    <definedName name="_xlnm.Print_Area" localSheetId="0">'Додаток 4-Тендерна пропозиція'!$A$1:$G$102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6" l="1"/>
  <c r="G31" i="6" l="1"/>
  <c r="G20" i="6"/>
  <c r="G19" i="6"/>
  <c r="G80" i="6"/>
  <c r="G78" i="6"/>
  <c r="G79" i="6"/>
  <c r="G88" i="6"/>
  <c r="G87" i="6"/>
  <c r="G86" i="6"/>
  <c r="G84" i="6"/>
  <c r="G83" i="6"/>
  <c r="G82" i="6"/>
  <c r="G77" i="6"/>
  <c r="G75" i="6"/>
  <c r="G74" i="6"/>
  <c r="G73" i="6"/>
  <c r="G72" i="6"/>
  <c r="G71" i="6"/>
  <c r="G70" i="6"/>
  <c r="G69" i="6"/>
  <c r="G68" i="6"/>
  <c r="G67" i="6"/>
  <c r="G66" i="6"/>
  <c r="G65" i="6"/>
  <c r="G64" i="6"/>
  <c r="G63" i="6"/>
  <c r="G62" i="6"/>
  <c r="G61" i="6"/>
  <c r="G60" i="6"/>
  <c r="G59" i="6"/>
  <c r="G58" i="6"/>
  <c r="G55" i="6"/>
  <c r="G54" i="6"/>
  <c r="G53" i="6"/>
  <c r="G52" i="6"/>
  <c r="G51" i="6"/>
  <c r="G50" i="6"/>
  <c r="G49" i="6"/>
  <c r="G48" i="6"/>
  <c r="G47" i="6"/>
  <c r="G46" i="6"/>
  <c r="G45" i="6"/>
  <c r="G44" i="6"/>
  <c r="G43" i="6"/>
  <c r="G42" i="6"/>
  <c r="G41" i="6"/>
  <c r="G38" i="6"/>
  <c r="G37" i="6"/>
  <c r="G36" i="6"/>
  <c r="G35" i="6"/>
  <c r="G34" i="6"/>
  <c r="G33" i="6"/>
  <c r="G32" i="6"/>
  <c r="G30" i="6"/>
  <c r="G29" i="6"/>
  <c r="G28" i="6"/>
  <c r="G27" i="6"/>
  <c r="G26" i="6"/>
  <c r="G25" i="6"/>
  <c r="G24" i="6"/>
  <c r="G23" i="6"/>
  <c r="G22" i="6"/>
  <c r="G21" i="6"/>
  <c r="G18" i="6"/>
  <c r="E76" i="6"/>
  <c r="G76" i="6" s="1"/>
  <c r="E40" i="6" l="1"/>
  <c r="G40" i="6" s="1"/>
  <c r="E31" i="6" l="1"/>
  <c r="E19" i="6"/>
  <c r="E39" i="6" l="1"/>
  <c r="G39" i="6" s="1"/>
</calcChain>
</file>

<file path=xl/sharedStrings.xml><?xml version="1.0" encoding="utf-8"?>
<sst xmlns="http://schemas.openxmlformats.org/spreadsheetml/2006/main" count="267" uniqueCount="196">
  <si>
    <t>Фірмовий Бланк</t>
  </si>
  <si>
    <t>(Назва Учасника), надає свою фінансову пропозицію щодо участі у влаштування фундаментів та пальового поля в рамках реалізації проєкту: «Комплекс тимчасових споруд, призначених для тренінгового комплексу в с.Мартусівка, Бориспільського району Київської області».</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</si>
  <si>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</si>
  <si>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</si>
  <si>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</si>
  <si>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</si>
  <si>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</si>
  <si>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</si>
  <si>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</si>
  <si>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</si>
  <si>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Одиниця вимірювання</t>
  </si>
  <si>
    <t>Запит</t>
  </si>
  <si>
    <t>м3</t>
  </si>
  <si>
    <t>Доробка вручну, зачистка дна i стiнок вручну з викидом ґрунту в котлованах i траншеях, розроблених механiзованим способом (10%)</t>
  </si>
  <si>
    <t>м2</t>
  </si>
  <si>
    <t>кг</t>
  </si>
  <si>
    <t>шт</t>
  </si>
  <si>
    <t>Заливка бетону з вібруванням</t>
  </si>
  <si>
    <t>т</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</si>
  <si>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</si>
  <si>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</si>
  <si>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</si>
  <si>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Ми погоджуємось зафіксувати цінову пропозицію на термін в 90 календарних днів з моменту подачі (до моменту підписання Договору) та до повного завершення робіт.</t>
  </si>
  <si>
    <t>Дата</t>
  </si>
  <si>
    <t>Найменування робіт</t>
  </si>
  <si>
    <t>Загальна тривалість робіт, кал.днів</t>
  </si>
  <si>
    <t>Підготовчі роботи, організація будівельного майданчіка, перебазування техніки</t>
  </si>
  <si>
    <t>Участь в сдачі закінченого об'єкту в експлуатацію</t>
  </si>
  <si>
    <t>Завершення робіт</t>
  </si>
  <si>
    <t>*Учасники мають право запропонувати свій графік виконання робіт.</t>
  </si>
  <si>
    <t>ПІБ Керівника</t>
  </si>
  <si>
    <t>Підпис</t>
  </si>
  <si>
    <t>Печатка</t>
  </si>
  <si>
    <t>Графік виконання робіт (тижні дні від підписання договору)*</t>
  </si>
  <si>
    <t>Земляні роботи</t>
  </si>
  <si>
    <t>Влаштування опалубки</t>
  </si>
  <si>
    <t>Армування</t>
  </si>
  <si>
    <t>Влаштування буроін'єкційних паль</t>
  </si>
  <si>
    <t>Виготовлення каркасів буроін'єкційних паль</t>
  </si>
  <si>
    <t>Лабораторний контроль бетонних робіт</t>
  </si>
  <si>
    <t>Директивне завершення проєкту на 61 календарний день</t>
  </si>
  <si>
    <t>Пропозиція</t>
  </si>
  <si>
    <t>Демонтаж існуючою внутрішньобудинкової дощової каналізації (вертикальні стояки, висота від 0,000 до +8,000) та кріплень</t>
  </si>
  <si>
    <t>Демонтаж бетонного покриття, Н=150 мм</t>
  </si>
  <si>
    <t>Вкладання бетонною суміші з вібруванням та шліфуванням поверхні</t>
  </si>
  <si>
    <t>Труба ПВХ, д.160 мм, SN4, OSTENDORF або аналог</t>
  </si>
  <si>
    <t>Труба ПВХ, д.250 мм, SN4, OSTENDORF або аналог</t>
  </si>
  <si>
    <t>Коліно ПВХ, 45 гр., д.250 мм, SN4, OSTENDORF або аналог</t>
  </si>
  <si>
    <t>Коліно ПВХ, 45 гр., д.160 мм, SN4, OSTENDORF або аналог</t>
  </si>
  <si>
    <t>Трійник ПВХ, 90 гр., д.250 мм, SN4, OSTENDORF або аналог (250х250х250)</t>
  </si>
  <si>
    <t>Трійник ПВХ, 90 гр., д.160 мм, SN4, OSTENDORF або аналог (160х160х160)</t>
  </si>
  <si>
    <t>Редукція ПВХ 160/250, OSTENDORF або аналог, SN4</t>
  </si>
  <si>
    <t>Хомут Walraven для д.160, для великих навантажень, Шумопоглинаючий вкладиш</t>
  </si>
  <si>
    <t>м</t>
  </si>
  <si>
    <t>1. Дощова каналізація</t>
  </si>
  <si>
    <t>Розроблення ґрунту у відвал екскаваторами "драглайн" або "зворотна лопата" з ковшом місткістю 0,25 м3, група ґрунтів 2, траншей з поличками пiд багатонитковi трубопроводи для прокладки комунiкацiй на рiзних горизонтах, траншей прямокутного перерiзу (90%)</t>
  </si>
  <si>
    <t>Підсипка для вирівнення профілю</t>
  </si>
  <si>
    <t>Улаштування піщаної основи під трубопроводи</t>
  </si>
  <si>
    <t>Укладання трубопроводів із поліетиленових труб діаметром 250 мм з гідравличним випробуванням</t>
  </si>
  <si>
    <t>Улаштування вирівнюючого шару з пісчано-цементної суміші (м75...100) (Н=100мм)</t>
  </si>
  <si>
    <t>Зворотня засипка грунту з трамбуванням</t>
  </si>
  <si>
    <t>Пісок природний, рядовий</t>
  </si>
  <si>
    <t>Розроблення ґрунту у відвал екскаваторами "драглайн" або "зворотна лопата" з ковшом місткістю 0,25 м3, група ґрунтів 2 (90%)</t>
  </si>
  <si>
    <t>Доробка вручну, зачистка дна i стiнок вручну з викидом ґрунту в котлованах i траншеях, розроблених механiзованим способом, що сильно налипає на iнструменти з кріпленням стінок (10%)</t>
  </si>
  <si>
    <t>Мурування із цегли горловин колодязів</t>
  </si>
  <si>
    <t>Пробивання отворів в залізобетонних колодязях</t>
  </si>
  <si>
    <t>Улаштування уведення труб у колодязі</t>
  </si>
  <si>
    <t xml:space="preserve">Бетон B25 </t>
  </si>
  <si>
    <t>Плита днища колодязя (бетон), д. = 1680 мм, товщина 120 мм</t>
  </si>
  <si>
    <t>Кільце стінове пазогребневе (бетон), д.внутр = 1500 мм, висота 600 мм</t>
  </si>
  <si>
    <t>Кришка колодязьна (бетон), д. = 1680 мм, товщина 160 мм, отвор для люка 700 мм</t>
  </si>
  <si>
    <t>2. Влаштування колодязів дощової каналізації (влаштування 1 шт, реконструкція 1 шт.)</t>
  </si>
  <si>
    <t>Влаштування обмазувальної бітумної гідроізоляції у два шари</t>
  </si>
  <si>
    <t>Опорні кільця кришки колодязя (бетон), зовнішній діаметр 840 мм, діаметр внутрішній 580 мм, висота 70 мм</t>
  </si>
  <si>
    <t>Люк чавунний важкий, 25 т, запорний пристрій, д.кришки 630 мм</t>
  </si>
  <si>
    <t>Цемнтно - пісчана суміш</t>
  </si>
  <si>
    <t>Цегла М150 рядова</t>
  </si>
  <si>
    <t>Улаштування круглих збірних залізобетонних каналізаційних колодязів діаметром 1,5 м у сухих ґрунтах (глибина 2 кільця, внутрішній діаметр 1500 мм)</t>
  </si>
  <si>
    <t>Демонтаж існуючого колодязя, д. 1500, глибина 2 кільця</t>
  </si>
  <si>
    <t>шт.</t>
  </si>
  <si>
    <t>Розчинник Уайт - спіріт</t>
  </si>
  <si>
    <t>л</t>
  </si>
  <si>
    <t>Мастика бітумно - полімерна (готова до нанесення)</t>
  </si>
  <si>
    <t>Шпилька М8, довжина 2000 мм</t>
  </si>
  <si>
    <t>3. Горизонтальне направлене буріння з влаштуванням трубопроводу</t>
  </si>
  <si>
    <t xml:space="preserve">Анкер-втулка (цанга) розпірний М8 латунний </t>
  </si>
  <si>
    <t>Консоль ALK 37-450 або аналог</t>
  </si>
  <si>
    <t>УТЕПЛЮВАЧ ДЛЯ ТРУБ UKRIZOL ПІНОПЛАСТОВА ШКАРАЛУПА 250/30 З ФОЛЬГОЮ</t>
  </si>
  <si>
    <t>Скотч алюмінієвий шир. 100 мм, 50 метрів, термостойкий</t>
  </si>
  <si>
    <t>Хомут Г подібний для д.310 з шайбами та гайками</t>
  </si>
  <si>
    <t>Щит керування гріючого кабелю (з температурною автоматикою)</t>
  </si>
  <si>
    <t xml:space="preserve">Заглушка д.250, OSTENDORF або аналог </t>
  </si>
  <si>
    <t>Гофротуба, ду25</t>
  </si>
  <si>
    <t>Кабель ВВГнгд, 3х2,5</t>
  </si>
  <si>
    <t>Кріплення для гофротруби</t>
  </si>
  <si>
    <t xml:space="preserve">Монтаж кабелю нагріюваючого </t>
  </si>
  <si>
    <t xml:space="preserve">Нагрівальний відсікаючий кабель Hemstedt BR-IM-Z з вихідною потужністю до 25 Вт/м (стійкий до ультрафіолету) з монтажними елементами </t>
  </si>
  <si>
    <t>Прокладання кабелю перетином до 5х10 в говротрубі з кріпленням</t>
  </si>
  <si>
    <t>Горизонтальне направлене буріння з монтажем ПЕ труби ду.250
У вартість 1 метра включається:
- перебазування техніки;
- підготовка приямків;
- додаткові витрати;
тошо.</t>
  </si>
  <si>
    <t>Труба ПЕ, Труба поліетіленова ПЕ-100, 250 мм, SDR11 х 22,7 мм, 16 атм</t>
  </si>
  <si>
    <t>Зварювання труби ду 250 в стик з підготовкою</t>
  </si>
  <si>
    <t>4. Додаткові роботи</t>
  </si>
  <si>
    <t>1.1</t>
  </si>
  <si>
    <t>3.3</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</si>
  <si>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</si>
  <si>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</si>
  <si>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</si>
  <si>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</si>
  <si>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</si>
  <si>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</si>
  <si>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</si>
  <si>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</si>
  <si>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</si>
  <si>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</si>
  <si>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</si>
  <si>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</si>
  <si>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</si>
  <si>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</si>
  <si>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</si>
  <si>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</si>
  <si>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</si>
  <si>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</si>
  <si>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</si>
  <si>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</si>
  <si>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</si>
  <si>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</si>
  <si>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</si>
  <si>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</si>
  <si>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</si>
  <si>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</si>
  <si>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</si>
  <si>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</si>
  <si>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</si>
  <si>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</si>
  <si>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</si>
  <si>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</si>
  <si>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</si>
  <si>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</si>
  <si>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</si>
  <si>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</si>
  <si>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</si>
  <si>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2.1</t>
  </si>
  <si>
    <t>2.2</t>
  </si>
  <si>
    <t>2.3</t>
  </si>
  <si>
    <t>2.4</t>
  </si>
  <si>
    <t>2.5</t>
  </si>
  <si>
    <t>2.6</t>
  </si>
  <si>
    <t>2.7</t>
  </si>
  <si>
    <t>2.8</t>
  </si>
  <si>
    <t>2.9</t>
  </si>
  <si>
    <t>2.10</t>
  </si>
  <si>
    <t>2.11</t>
  </si>
  <si>
    <t>2.12</t>
  </si>
  <si>
    <t>2.13</t>
  </si>
  <si>
    <t>2.14</t>
  </si>
  <si>
    <t>2.15</t>
  </si>
  <si>
    <t>2.16</t>
  </si>
  <si>
    <t>2.17</t>
  </si>
  <si>
    <t>2.18</t>
  </si>
  <si>
    <t>2.19</t>
  </si>
  <si>
    <t>2.20</t>
  </si>
  <si>
    <t>3.1</t>
  </si>
  <si>
    <t>3.2</t>
  </si>
  <si>
    <t>4.1</t>
  </si>
  <si>
    <t>4.2</t>
  </si>
  <si>
    <t>4.3</t>
  </si>
  <si>
    <t>Навантаження, вивезення на утилізацію сміття</t>
  </si>
  <si>
    <t>Встановлення щита керування</t>
  </si>
  <si>
    <t>Прокладання ПВХ труб д.160 - 250 мм на горизонтальних ділянках на висоті +6,000 м з кріпленням хомутами до ЗБ конструкцій та теплоізоляцією
У вартість прокладання труб включається вартість монтажу фітингів (коліна, трійники і т.п.)</t>
  </si>
  <si>
    <t>Прокладання ПВХ труб д.160 - 250 мм на вертикальних ділянках на висоті +6,000 м з кріпленням хомутами до ЗБ конструкцій (кріплення шпильками до плит стелі на відм. +7,800)
У вартість прокладання труб включається вартість монтажу фітингів (коліна, трійники і т.п.)</t>
  </si>
  <si>
    <t>1.39</t>
  </si>
  <si>
    <t>Герметик акриловий Sika Sikaflex 11FC Purform 300 мл бетонно-сірий</t>
  </si>
  <si>
    <t>2.21</t>
  </si>
  <si>
    <t>Сітка армувальна 50х50х3</t>
  </si>
  <si>
    <t>2.22</t>
  </si>
  <si>
    <t>Лоток Mega без нахилу DN200 H335 з РЧЩE600, L=1000 VODALAND</t>
  </si>
  <si>
    <t>2.23</t>
  </si>
  <si>
    <t>Монтаж лотка Mega без нахилу DN200 H335 з РЧЩE600, L=1000 VODALAND</t>
  </si>
  <si>
    <t>Влаштування отворів в бетоні діаметром до 300 мм з герметизацією проходження (піна + герметик)</t>
  </si>
  <si>
    <t>Виготовлення решиток оцинкованих з опрними кутами для накриитя лівнеприймального каналу, навантаження 20 тонн, ширина 400 мм. Перед виготовлення виконати заміри фактичних розмірів</t>
  </si>
  <si>
    <t>Монтаж решіток оцинкованих для накриитя лівнеприймального каналу, навантаження 20 тонн, ширина 400 мм</t>
  </si>
  <si>
    <r>
      <rPr>
        <b/>
        <i/>
        <sz val="14"/>
        <color rgb="FF000000"/>
        <rFont val="ISOCPEUR"/>
      </rPr>
      <t xml:space="preserve">Надаючи тендерну пропозицію, наша компанія погоджується з наступними вимогами даної закупівлі: 
</t>
    </r>
    <r>
      <rPr>
        <i/>
        <sz val="14"/>
        <color rgb="FF000000"/>
        <rFont val="ISOCPEUR"/>
      </rPr>
      <t>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включається в вартість робот по шпаклівки тощо)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 обслуговування будівництва включаються у вартість робіт
20. Підрядник зобов'язується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t>
    </r>
    <r>
      <rPr>
        <b/>
        <i/>
        <sz val="14"/>
        <color rgb="FF000000"/>
        <rFont val="ISOCPEUR"/>
      </rPr>
      <t xml:space="preserve">					
						</t>
    </r>
  </si>
  <si>
    <r>
      <rPr>
        <b/>
        <sz val="20"/>
        <color rgb="FF000000"/>
        <rFont val="Times New Roman"/>
        <family val="1"/>
        <charset val="204"/>
      </rPr>
      <t>Місце виконання робіт:</t>
    </r>
    <r>
      <rPr>
        <b/>
        <sz val="18"/>
        <color rgb="FF000000"/>
        <rFont val="Times New Roman"/>
        <family val="1"/>
        <charset val="204"/>
      </rPr>
      <t xml:space="preserve"> </t>
    </r>
    <r>
      <rPr>
        <sz val="18"/>
        <color rgb="FF000000"/>
        <rFont val="Times New Roman"/>
        <family val="1"/>
        <charset val="204"/>
      </rPr>
      <t>м. Ходорів, обл. Львівська</t>
    </r>
  </si>
  <si>
    <t>Надаючи дану пропозицію ми погоджуємося  з тим, що ознайомлені з наявною технічною документацією та врахували у своїй пропозиції всі можливі заходи, роботи та матеріали,  що нею передбачені.</t>
  </si>
  <si>
    <r>
      <rPr>
        <b/>
        <sz val="20"/>
        <color rgb="FF000000"/>
        <rFont val="Times New Roman"/>
        <family val="1"/>
        <charset val="204"/>
      </rPr>
      <t>Строк виконання:</t>
    </r>
    <r>
      <rPr>
        <b/>
        <sz val="16"/>
        <color rgb="FF000000"/>
        <rFont val="Times New Roman"/>
        <family val="1"/>
        <charset val="204"/>
      </rPr>
      <t xml:space="preserve">___________________календарних днів з моменту укладання договору, але неодмінно до повного виконання всіх зобов’язань за договором </t>
    </r>
  </si>
  <si>
    <r>
      <rPr>
        <b/>
        <sz val="20"/>
        <color rgb="FF000000"/>
        <rFont val="Times New Roman"/>
        <family val="1"/>
        <charset val="204"/>
      </rPr>
      <t>Умови оплати:</t>
    </r>
    <r>
      <rPr>
        <b/>
        <sz val="16"/>
        <color rgb="FF000000"/>
        <rFont val="Times New Roman"/>
        <family val="1"/>
        <charset val="204"/>
      </rPr>
      <t xml:space="preserve"> ______________________</t>
    </r>
  </si>
  <si>
    <t>Надаючи дану пропозицію, 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</si>
  <si>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r>
      <rPr>
        <b/>
        <i/>
        <sz val="16"/>
        <rFont val="Times New Roman"/>
        <family val="1"/>
        <charset val="204"/>
      </rPr>
      <t>Примітки для Учасника:</t>
    </r>
    <r>
      <rPr>
        <i/>
        <sz val="16"/>
        <rFont val="Times New Roman"/>
        <family val="1"/>
        <charset val="204"/>
      </rPr>
      <t xml:space="preserve">
-Учасник несе відповідальність за правильність розрахованих одиничних розцінок та загальної вартості робіт, за коректість всіх формул та розрахунків у даній формі, зміна або корегування вартості після розкриття конвертів не допускається.
-Вартість одиниць робіт, матеріалів та загальну вартість пропозиції потрібно заповнювати у гривнях, зазначаючи цифрове значення, яке має не більше двох знаків після коми.
-За окремим запитом від Замовника, після етапу розкриття конвертів, учасник має надати в електронному вигляді тендерну пропозицію у формі даного додатку у форматі Excel.
-Цінова пропозиція приймається до розгляду виключно згідно форми даного Додатку.</t>
    </r>
  </si>
  <si>
    <t>Додаток №2 до Запиту</t>
  </si>
  <si>
    <t xml:space="preserve">Ціна за одиницю,  з урахуванням всіх податків та зборів, грн. </t>
  </si>
  <si>
    <t>Загальна кількість</t>
  </si>
  <si>
    <t xml:space="preserve">Вартість, з урахуванням всіх податків та зборів, грн. </t>
  </si>
  <si>
    <t xml:space="preserve">Сума пропозиції, з урахуванням всіх податків та зборів, грн. </t>
  </si>
  <si>
    <t xml:space="preserve">
Технічні та функціональні вимоги вказані у додатку №1.  Матеріали, що поставляються, повинні відповідати вимогам, що до них пред'являються. Допускаються більші технічні та функціональні можливості, але не менші.
"Надаючи свою цінову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249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транспортні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включається в вартість робот по шпаклівки тощо)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 обслуговування будівництва включаються у вартість робіт
20. Підрядник зобов’язується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Незалежно від визначеного Замовником виду послуг (капітальний, поточний ремонт, тощо) Виконавець розробляє повний комплект виконавчої документації відповідно до ДБН А.3.1.5:2016 "Організація будівельного виробництва". Вартість розробки виконавчої документації включається в вартість одиничних розцінок.
Додатки 1-4 - є невід'ємною частиною Запиту на проведення тендеру</t>
  </si>
  <si>
    <t>(Назва Учасника), надає свою цінову пропозицію щодо участі у закупівлі робіт з капітального ремонту дощової каналізації на складі у м. Ходорів, Львівської області.</t>
  </si>
  <si>
    <t>Ми погоджуємося з умовами договору будівельного підряду  Замовника, який відображено у  Додатку 3 до Запиту.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</si>
</sst>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419]General"/>
    <numFmt numFmtId="165" formatCode="_-* #,##0.00\ [$₴-422]_-;\-* #,##0.00\ [$₴-422]_-;_-* &quot;-&quot;??\ [$₴-422]_-;_-@_-"/>
    <numFmt numFmtId="166" formatCode="#,##0.00\ &quot;₴&quot;"/>
  </numFmts>
  <fonts count="38">
    <font>
      <sz val="11"/>
      <color theme="1"/>
      <name val="Calibri"/>
      <family val="2"/>
      <scheme val="minor"/>
    </font>
    <font>
      <sz val="16"/>
      <color theme="1"/>
      <name val="Times New Roman"/>
      <family val="1"/>
      <charset val="204"/>
    </font>
    <font>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i/>
      <sz val="16"/>
      <color rgb="FF000000"/>
      <name val="Times New Roman"/>
      <family val="1"/>
      <charset val="204"/>
    </font>
    <font>
      <sz val="16"/>
      <color rgb="FF000000"/>
      <name val="Times New Roman"/>
      <family val="1"/>
      <charset val="204"/>
    </font>
    <font>
      <sz val="10"/>
      <name val="Cambria"/>
      <family val="2"/>
      <charset val="204"/>
      <scheme val="major"/>
    </font>
    <font>
      <sz val="14"/>
      <color theme="1"/>
      <name val="Times New Roman"/>
      <family val="1"/>
      <charset val="204"/>
    </font>
    <font>
      <i/>
      <sz val="14"/>
      <color rgb="FF000000"/>
      <name val="ISOCPEUR"/>
    </font>
    <font>
      <b/>
      <i/>
      <sz val="14"/>
      <color rgb="FF000000"/>
      <name val="ISOCPEUR"/>
    </font>
    <font>
      <i/>
      <sz val="14"/>
      <name val="ISOCPEUR"/>
      <family val="2"/>
      <charset val="204"/>
    </font>
    <font>
      <sz val="14"/>
      <color theme="1"/>
      <name val="Calibri"/>
      <family val="2"/>
      <scheme val="minor"/>
    </font>
    <font>
      <i/>
      <sz val="14"/>
      <color rgb="FF000000"/>
      <name val="Calibri"/>
      <family val="2"/>
      <charset val="204"/>
    </font>
    <font>
      <i/>
      <sz val="14"/>
      <name val="ISOCPEUR"/>
      <charset val="204"/>
    </font>
    <font>
      <b/>
      <i/>
      <sz val="14"/>
      <name val="ISOCPEUR"/>
      <family val="2"/>
      <charset val="204"/>
    </font>
    <font>
      <i/>
      <sz val="16"/>
      <name val="Times New Roman"/>
      <family val="1"/>
      <charset val="204"/>
    </font>
    <font>
      <b/>
      <sz val="16"/>
      <color rgb="FF000000"/>
      <name val="Times New Roman"/>
      <family val="1"/>
      <charset val="204"/>
    </font>
    <font>
      <b/>
      <sz val="18"/>
      <color theme="1"/>
      <name val="Times New Roman"/>
      <family val="1"/>
      <charset val="204"/>
    </font>
    <font>
      <i/>
      <sz val="18"/>
      <color theme="1"/>
      <name val="Times New Roman"/>
      <family val="1"/>
      <charset val="204"/>
    </font>
    <font>
      <b/>
      <i/>
      <sz val="18"/>
      <color theme="1"/>
      <name val="Times New Roman"/>
      <family val="1"/>
      <charset val="204"/>
    </font>
    <font>
      <i/>
      <sz val="18"/>
      <color rgb="FF000000"/>
      <name val="Times New Roman"/>
      <family val="1"/>
      <charset val="204"/>
    </font>
    <font>
      <i/>
      <sz val="18"/>
      <color indexed="8"/>
      <name val="Times New Roman"/>
      <family val="1"/>
      <charset val="204"/>
    </font>
    <font>
      <b/>
      <sz val="18"/>
      <color rgb="FF000000"/>
      <name val="Times New Roman"/>
      <family val="1"/>
      <charset val="204"/>
    </font>
    <font>
      <b/>
      <sz val="20"/>
      <color rgb="FF000000"/>
      <name val="Times New Roman"/>
      <family val="1"/>
      <charset val="204"/>
    </font>
    <font>
      <sz val="18"/>
      <color rgb="FF000000"/>
      <name val="Times New Roman"/>
      <family val="1"/>
      <charset val="204"/>
    </font>
    <font>
      <b/>
      <i/>
      <sz val="16"/>
      <name val="Times New Roman"/>
      <family val="1"/>
      <charset val="204"/>
    </font>
    <font>
      <b/>
      <sz val="16"/>
      <color theme="1"/>
      <name val="Times New Roman"/>
      <family val="1"/>
      <charset val="204"/>
    </font>
    <font>
      <i/>
      <sz val="14"/>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164" fontId="11" fillId="0" borderId="0" applyBorder="0" applyProtection="0"/>
    <xf numFmtId="0" fontId="12" fillId="0" borderId="0"/>
  </cellStyleXfs>
  <cellXfs count="9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3" fillId="0" borderId="0" xfId="0" applyFont="1" applyAlignment="1">
      <alignment wrapText="1"/>
    </xf>
    <xf numFmtId="4" fontId="1" fillId="0" borderId="0" xfId="0" applyNumberFormat="1" applyFont="1"/>
    <xf numFmtId="0" fontId="8" fillId="0" borderId="0" xfId="0" applyFont="1" applyAlignment="1">
      <alignment vertical="center"/>
    </xf>
    <xf numFmtId="0" fontId="2" fillId="0" borderId="0" xfId="0" applyFont="1" applyAlignment="1">
      <alignment horizontal="right"/>
    </xf>
    <xf numFmtId="0" fontId="7" fillId="0" borderId="0" xfId="0" applyFont="1"/>
    <xf numFmtId="0" fontId="14" fillId="0" borderId="0" xfId="0" applyFont="1" applyAlignment="1">
      <alignment wrapText="1"/>
    </xf>
    <xf numFmtId="0" fontId="15" fillId="0" borderId="0" xfId="0" applyFont="1"/>
    <xf numFmtId="0" fontId="13" fillId="0" borderId="0" xfId="0" applyFont="1" applyAlignment="1">
      <alignment wrapText="1"/>
    </xf>
    <xf numFmtId="0" fontId="16" fillId="0" borderId="0" xfId="0" applyFont="1"/>
    <xf numFmtId="0" fontId="17" fillId="4" borderId="0" xfId="0" applyFont="1" applyFill="1" applyAlignment="1">
      <alignment horizontal="right"/>
    </xf>
    <xf numFmtId="0" fontId="13" fillId="0" borderId="0" xfId="0" applyFont="1" applyAlignment="1">
      <alignment horizontal="left" vertical="top" wrapText="1"/>
    </xf>
    <xf numFmtId="0" fontId="20" fillId="0" borderId="0" xfId="0" applyFont="1" applyAlignment="1">
      <alignment horizontal="left" vertical="center" wrapText="1"/>
    </xf>
    <xf numFmtId="0" fontId="21" fillId="0" borderId="0" xfId="0" applyFont="1"/>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1"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xf numFmtId="0" fontId="21" fillId="0" borderId="3" xfId="0" applyFont="1" applyBorder="1"/>
    <xf numFmtId="0" fontId="20" fillId="0" borderId="1" xfId="0" applyFont="1" applyBorder="1" applyAlignment="1">
      <alignment vertical="center" textRotation="180" wrapText="1"/>
    </xf>
    <xf numFmtId="0" fontId="23" fillId="0" borderId="1" xfId="0" applyFont="1" applyBorder="1" applyAlignment="1">
      <alignment wrapText="1"/>
    </xf>
    <xf numFmtId="0" fontId="23" fillId="0" borderId="1" xfId="0" applyFont="1" applyBorder="1" applyAlignment="1">
      <alignment horizontal="left" vertical="center" wrapText="1"/>
    </xf>
    <xf numFmtId="0" fontId="17" fillId="0" borderId="1" xfId="3" applyFont="1" applyBorder="1"/>
    <xf numFmtId="1" fontId="20" fillId="0" borderId="0" xfId="0" applyNumberFormat="1" applyFont="1" applyAlignment="1">
      <alignment horizontal="center" vertical="center" wrapText="1"/>
    </xf>
    <xf numFmtId="0" fontId="20" fillId="0" borderId="0" xfId="0" applyFont="1" applyAlignment="1">
      <alignment horizontal="center" vertical="center" textRotation="180" wrapText="1"/>
    </xf>
    <xf numFmtId="0" fontId="17" fillId="0" borderId="0" xfId="3" applyFont="1"/>
    <xf numFmtId="0" fontId="28" fillId="0" borderId="21" xfId="0" applyFont="1" applyBorder="1" applyAlignment="1">
      <alignment horizontal="center" vertical="center" wrapText="1"/>
    </xf>
    <xf numFmtId="49" fontId="28" fillId="0" borderId="1" xfId="0" applyNumberFormat="1" applyFont="1" applyBorder="1" applyAlignment="1">
      <alignment horizontal="center" vertical="center" wrapText="1"/>
    </xf>
    <xf numFmtId="0" fontId="30" fillId="4" borderId="1" xfId="0" applyFont="1" applyFill="1" applyBorder="1" applyAlignment="1">
      <alignment horizontal="left" vertical="center" wrapText="1"/>
    </xf>
    <xf numFmtId="0" fontId="28" fillId="0" borderId="1" xfId="0" applyFont="1" applyBorder="1" applyAlignment="1">
      <alignment vertical="center" wrapText="1"/>
    </xf>
    <xf numFmtId="0" fontId="30"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166" fontId="29" fillId="3" borderId="1" xfId="0" applyNumberFormat="1" applyFont="1" applyFill="1" applyBorder="1" applyAlignment="1">
      <alignment horizontal="center" vertical="center" wrapText="1"/>
    </xf>
    <xf numFmtId="166"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0" fontId="28" fillId="0" borderId="1" xfId="0" applyFont="1" applyBorder="1" applyAlignment="1">
      <alignment wrapText="1"/>
    </xf>
    <xf numFmtId="0" fontId="31" fillId="0" borderId="1" xfId="0" applyFont="1" applyBorder="1" applyAlignment="1">
      <alignment vertical="top" wrapText="1"/>
    </xf>
    <xf numFmtId="0" fontId="28" fillId="0" borderId="1" xfId="0" applyFont="1" applyBorder="1" applyAlignment="1">
      <alignment horizontal="left" vertical="top" wrapText="1"/>
    </xf>
    <xf numFmtId="0" fontId="28" fillId="0" borderId="6" xfId="0" applyFont="1" applyBorder="1" applyAlignment="1">
      <alignment horizontal="center" vertical="center" wrapText="1"/>
    </xf>
    <xf numFmtId="0" fontId="1" fillId="2" borderId="0" xfId="0" applyFont="1" applyFill="1" applyAlignment="1">
      <alignment horizontal="center"/>
    </xf>
    <xf numFmtId="0" fontId="27" fillId="0" borderId="7" xfId="0" applyFont="1" applyBorder="1" applyAlignment="1">
      <alignment horizontal="center" vertical="center"/>
    </xf>
    <xf numFmtId="0" fontId="27" fillId="0" borderId="21" xfId="0" applyFont="1" applyBorder="1" applyAlignment="1">
      <alignment horizontal="center" vertical="center"/>
    </xf>
    <xf numFmtId="0" fontId="6" fillId="0" borderId="2" xfId="0" applyFont="1" applyBorder="1" applyAlignment="1">
      <alignment horizontal="left" vertical="top" wrapText="1"/>
    </xf>
    <xf numFmtId="0" fontId="5"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5" fillId="0" borderId="0" xfId="0" applyFont="1" applyAlignment="1">
      <alignment horizontal="left" vertical="top" wrapText="1"/>
    </xf>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32" fillId="0" borderId="0" xfId="0" applyFont="1" applyAlignment="1">
      <alignment horizontal="left" vertical="center" wrapText="1"/>
    </xf>
    <xf numFmtId="0" fontId="15" fillId="0" borderId="0" xfId="0" applyFont="1" applyAlignment="1">
      <alignment vertical="center" wrapText="1"/>
    </xf>
    <xf numFmtId="0" fontId="22" fillId="0" borderId="7" xfId="0" applyFont="1" applyBorder="1" applyAlignment="1">
      <alignment horizontal="center" vertical="center" textRotation="90" wrapText="1"/>
    </xf>
    <xf numFmtId="0" fontId="24" fillId="0" borderId="2" xfId="0" applyFont="1" applyBorder="1" applyAlignment="1">
      <alignment horizontal="left" vertical="top" wrapText="1"/>
    </xf>
    <xf numFmtId="0" fontId="20"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center" vertical="center" wrapText="1"/>
    </xf>
    <xf numFmtId="0" fontId="18" fillId="0" borderId="0" xfId="0" applyFont="1" applyAlignment="1">
      <alignment horizontal="left" vertical="top" wrapText="1"/>
    </xf>
    <xf numFmtId="0" fontId="4" fillId="4" borderId="9" xfId="0" applyFont="1" applyFill="1" applyBorder="1" applyAlignment="1">
      <alignment horizontal="left"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4" xfId="0" applyFont="1" applyBorder="1" applyAlignment="1">
      <alignment horizontal="center" vertical="center" wrapText="1"/>
    </xf>
    <xf numFmtId="0" fontId="26" fillId="0" borderId="0" xfId="0" applyFont="1" applyAlignment="1">
      <alignment horizontal="left" vertical="center" wrapText="1"/>
    </xf>
    <xf numFmtId="0" fontId="36" fillId="0" borderId="7" xfId="0" applyFont="1" applyBorder="1" applyAlignment="1">
      <alignment horizontal="center" vertical="center" wrapText="1"/>
    </xf>
    <xf numFmtId="4" fontId="36" fillId="0" borderId="7" xfId="0" applyNumberFormat="1" applyFont="1" applyBorder="1" applyAlignment="1">
      <alignment horizontal="center" vertical="center" wrapText="1"/>
    </xf>
    <xf numFmtId="0" fontId="36" fillId="0" borderId="21" xfId="0" applyFont="1" applyBorder="1" applyAlignment="1">
      <alignment horizontal="center" vertical="center" wrapText="1"/>
    </xf>
    <xf numFmtId="4" fontId="36" fillId="0" borderId="21" xfId="0" applyNumberFormat="1" applyFont="1" applyBorder="1" applyAlignment="1">
      <alignment horizontal="center" vertical="center" wrapText="1"/>
    </xf>
    <xf numFmtId="4" fontId="1" fillId="0" borderId="0" xfId="0" applyNumberFormat="1" applyFont="1" applyAlignment="1">
      <alignment horizontal="right"/>
    </xf>
    <xf numFmtId="49" fontId="28" fillId="0" borderId="6" xfId="0" applyNumberFormat="1" applyFont="1" applyBorder="1" applyAlignment="1">
      <alignment horizontal="center" vertical="center" wrapText="1"/>
    </xf>
    <xf numFmtId="0" fontId="28" fillId="0" borderId="6" xfId="0" applyFont="1" applyBorder="1" applyAlignment="1">
      <alignment horizontal="left" vertical="center" wrapText="1"/>
    </xf>
    <xf numFmtId="0" fontId="28" fillId="0" borderId="6" xfId="0" applyFont="1" applyBorder="1" applyAlignment="1">
      <alignment vertical="center" wrapText="1"/>
    </xf>
    <xf numFmtId="166" fontId="29" fillId="3" borderId="6" xfId="0" applyNumberFormat="1" applyFont="1" applyFill="1" applyBorder="1" applyAlignment="1">
      <alignment horizontal="center" vertical="center" wrapText="1"/>
    </xf>
    <xf numFmtId="166" fontId="28" fillId="0" borderId="6" xfId="0" applyNumberFormat="1" applyFont="1" applyBorder="1" applyAlignment="1">
      <alignment horizontal="center" vertical="center" wrapText="1"/>
    </xf>
    <xf numFmtId="165" fontId="29" fillId="0" borderId="23" xfId="0" applyNumberFormat="1" applyFont="1" applyBorder="1" applyAlignment="1">
      <alignment horizontal="center" vertical="center" wrapText="1"/>
    </xf>
    <xf numFmtId="165" fontId="29" fillId="0" borderId="22" xfId="0" applyNumberFormat="1" applyFont="1" applyBorder="1" applyAlignment="1">
      <alignment horizontal="center" vertical="center" wrapText="1"/>
    </xf>
    <xf numFmtId="0" fontId="29" fillId="0" borderId="24" xfId="0" applyFont="1" applyBorder="1" applyAlignment="1">
      <alignment horizontal="right" vertical="center"/>
    </xf>
    <xf numFmtId="0" fontId="29" fillId="0" borderId="25" xfId="0" applyFont="1" applyBorder="1" applyAlignment="1">
      <alignment horizontal="right" vertical="center"/>
    </xf>
    <xf numFmtId="0" fontId="29" fillId="0" borderId="26" xfId="0" applyFont="1" applyBorder="1" applyAlignment="1">
      <alignment horizontal="right" vertical="center"/>
    </xf>
    <xf numFmtId="0" fontId="37" fillId="0" borderId="0" xfId="0" applyFont="1" applyAlignment="1">
      <alignment horizontal="left" vertical="center" wrapText="1"/>
    </xf>
  </cellXfs>
  <cellStyles count="6">
    <cellStyle name="Відсотковий 2" xfId="2" xr:uid="{6190268B-221D-4B90-85E6-28E44126902D}"/>
    <cellStyle name="Звичайний" xfId="0" builtinId="0"/>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361949</xdr:colOff>
      <xdr:row>86</xdr:row>
      <xdr:rowOff>832797</xdr:rowOff>
    </xdr:from>
    <xdr:to>
      <xdr:col>1</xdr:col>
      <xdr:colOff>4017030</xdr:colOff>
      <xdr:row>86</xdr:row>
      <xdr:rowOff>3638550</xdr:rowOff>
    </xdr:to>
    <xdr:pic>
      <xdr:nvPicPr>
        <xdr:cNvPr id="2" name="Рисунок 1">
          <a:extLst>
            <a:ext uri="{FF2B5EF4-FFF2-40B4-BE49-F238E27FC236}">
              <a16:creationId xmlns:a16="http://schemas.microsoft.com/office/drawing/2014/main" id="{1D2BCCCB-E91A-B729-03DF-2C622F0BB754}"/>
            </a:ext>
          </a:extLst>
        </xdr:cNvPr>
        <xdr:cNvPicPr>
          <a:picLocks noChangeAspect="1"/>
        </xdr:cNvPicPr>
      </xdr:nvPicPr>
      <xdr:blipFill>
        <a:blip xmlns:r="http://schemas.openxmlformats.org/officeDocument/2006/relationships" r:embed="rId1"/>
        <a:stretch>
          <a:fillRect/>
        </a:stretch>
      </xdr:blipFill>
      <xdr:spPr>
        <a:xfrm>
          <a:off x="990599" y="35951472"/>
          <a:ext cx="3647461" cy="279622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Q106"/>
  <sheetViews>
    <sheetView tabSelected="1" view="pageBreakPreview" topLeftCell="A10" zoomScale="73" zoomScaleNormal="70" zoomScaleSheetLayoutView="73" workbookViewId="0">
      <selection activeCell="A10" sqref="A10:G10"/>
    </sheetView>
  </sheetViews>
  <sheetFormatPr defaultColWidth="9.109375" defaultRowHeight="21"/>
  <cols>
    <col min="1" max="1" width="9.44140625" style="2" customWidth="1"/>
    <col min="2" max="2" width="145.88671875" style="1" customWidth="1"/>
    <col min="3" max="3" width="64.88671875" style="1" customWidth="1"/>
    <col min="4" max="4" width="19.77734375" style="1" customWidth="1"/>
    <col min="5" max="5" width="17.77734375" style="1" customWidth="1"/>
    <col min="6" max="7" width="24.88671875" style="5" customWidth="1"/>
    <col min="8" max="8" width="10.6640625" style="1" bestFit="1" customWidth="1"/>
    <col min="9" max="16384" width="9.109375" style="1"/>
  </cols>
  <sheetData>
    <row r="1" spans="1:7">
      <c r="A1" s="44" t="s">
        <v>0</v>
      </c>
      <c r="B1" s="44"/>
      <c r="C1" s="44"/>
      <c r="D1" s="44"/>
      <c r="E1" s="44"/>
      <c r="F1" s="44"/>
      <c r="G1" s="44"/>
    </row>
    <row r="2" spans="1:7">
      <c r="F2" s="84" t="s">
        <v>188</v>
      </c>
      <c r="G2" s="84"/>
    </row>
    <row r="5" spans="1:7" ht="29.25" customHeight="1">
      <c r="A5" s="95" t="s">
        <v>194</v>
      </c>
      <c r="B5" s="95"/>
      <c r="C5" s="95"/>
      <c r="D5" s="95"/>
      <c r="E5" s="95"/>
      <c r="F5" s="95"/>
      <c r="G5" s="95"/>
    </row>
    <row r="6" spans="1:7" ht="28.8" customHeight="1">
      <c r="A6" s="48" t="s">
        <v>2</v>
      </c>
      <c r="B6" s="48"/>
      <c r="C6" s="48"/>
      <c r="D6" s="49" t="s">
        <v>3</v>
      </c>
      <c r="E6" s="50"/>
      <c r="F6" s="50"/>
      <c r="G6" s="50"/>
    </row>
    <row r="7" spans="1:7" ht="28.8" customHeight="1">
      <c r="A7" s="48"/>
      <c r="B7" s="48"/>
      <c r="C7" s="48"/>
      <c r="D7" s="51" t="s">
        <v>4</v>
      </c>
      <c r="E7" s="52"/>
      <c r="F7" s="52"/>
      <c r="G7" s="52"/>
    </row>
    <row r="8" spans="1:7" ht="28.8" customHeight="1">
      <c r="A8" s="48"/>
      <c r="B8" s="48"/>
      <c r="C8" s="48"/>
      <c r="D8" s="51" t="s">
        <v>5</v>
      </c>
      <c r="E8" s="52"/>
      <c r="F8" s="52"/>
      <c r="G8" s="52"/>
    </row>
    <row r="9" spans="1:7" ht="28.8" customHeight="1">
      <c r="A9" s="48" t="s">
        <v>6</v>
      </c>
      <c r="B9" s="48"/>
      <c r="C9" s="48"/>
      <c r="D9" s="51" t="s">
        <v>7</v>
      </c>
      <c r="E9" s="52"/>
      <c r="F9" s="52"/>
      <c r="G9" s="52"/>
    </row>
    <row r="10" spans="1:7" ht="409.2" customHeight="1">
      <c r="A10" s="47" t="s">
        <v>193</v>
      </c>
      <c r="B10" s="47"/>
      <c r="C10" s="47"/>
      <c r="D10" s="47"/>
      <c r="E10" s="47"/>
      <c r="F10" s="47"/>
      <c r="G10" s="47"/>
    </row>
    <row r="11" spans="1:7">
      <c r="A11" s="1"/>
    </row>
    <row r="12" spans="1:7" ht="20.25" customHeight="1">
      <c r="A12" s="45" t="s">
        <v>8</v>
      </c>
      <c r="B12" s="53" t="s">
        <v>9</v>
      </c>
      <c r="C12" s="54"/>
      <c r="D12" s="80" t="s">
        <v>10</v>
      </c>
      <c r="E12" s="80" t="s">
        <v>190</v>
      </c>
      <c r="F12" s="81" t="s">
        <v>189</v>
      </c>
      <c r="G12" s="81" t="s">
        <v>191</v>
      </c>
    </row>
    <row r="13" spans="1:7">
      <c r="A13" s="45"/>
      <c r="B13" s="55"/>
      <c r="C13" s="56"/>
      <c r="D13" s="80"/>
      <c r="E13" s="80"/>
      <c r="F13" s="81"/>
      <c r="G13" s="81"/>
    </row>
    <row r="14" spans="1:7" s="3" customFormat="1">
      <c r="A14" s="45"/>
      <c r="B14" s="55"/>
      <c r="C14" s="56"/>
      <c r="D14" s="80"/>
      <c r="E14" s="80"/>
      <c r="F14" s="81"/>
      <c r="G14" s="81"/>
    </row>
    <row r="15" spans="1:7" s="3" customFormat="1">
      <c r="A15" s="45"/>
      <c r="B15" s="57"/>
      <c r="C15" s="58"/>
      <c r="D15" s="80"/>
      <c r="E15" s="80"/>
      <c r="F15" s="81"/>
      <c r="G15" s="81"/>
    </row>
    <row r="16" spans="1:7" s="4" customFormat="1" ht="22.8">
      <c r="A16" s="46"/>
      <c r="B16" s="30" t="s">
        <v>11</v>
      </c>
      <c r="C16" s="30" t="s">
        <v>41</v>
      </c>
      <c r="D16" s="82"/>
      <c r="E16" s="82"/>
      <c r="F16" s="83"/>
      <c r="G16" s="83"/>
    </row>
    <row r="17" spans="1:7" s="4" customFormat="1" ht="22.2">
      <c r="A17" s="60" t="s">
        <v>54</v>
      </c>
      <c r="B17" s="60"/>
      <c r="C17" s="60"/>
      <c r="D17" s="60"/>
      <c r="E17" s="60"/>
      <c r="F17" s="60"/>
      <c r="G17" s="60"/>
    </row>
    <row r="18" spans="1:7" s="4" customFormat="1" ht="45.6">
      <c r="A18" s="31" t="s">
        <v>102</v>
      </c>
      <c r="B18" s="32" t="s">
        <v>42</v>
      </c>
      <c r="C18" s="33"/>
      <c r="D18" s="34" t="s">
        <v>18</v>
      </c>
      <c r="E18" s="35">
        <v>2</v>
      </c>
      <c r="F18" s="36"/>
      <c r="G18" s="37">
        <f>F18*E18</f>
        <v>0</v>
      </c>
    </row>
    <row r="19" spans="1:7" s="4" customFormat="1" ht="91.2">
      <c r="A19" s="31" t="s">
        <v>104</v>
      </c>
      <c r="B19" s="32" t="s">
        <v>168</v>
      </c>
      <c r="C19" s="33"/>
      <c r="D19" s="34" t="s">
        <v>53</v>
      </c>
      <c r="E19" s="35">
        <f>57+50</f>
        <v>107</v>
      </c>
      <c r="F19" s="36"/>
      <c r="G19" s="37">
        <f>F19*E19</f>
        <v>0</v>
      </c>
    </row>
    <row r="20" spans="1:7" s="4" customFormat="1" ht="91.2">
      <c r="A20" s="31" t="s">
        <v>105</v>
      </c>
      <c r="B20" s="32" t="s">
        <v>169</v>
      </c>
      <c r="C20" s="33"/>
      <c r="D20" s="34" t="s">
        <v>53</v>
      </c>
      <c r="E20" s="35">
        <v>12</v>
      </c>
      <c r="F20" s="36"/>
      <c r="G20" s="37">
        <f>F20*E20</f>
        <v>0</v>
      </c>
    </row>
    <row r="21" spans="1:7" s="4" customFormat="1" ht="22.8">
      <c r="A21" s="31" t="s">
        <v>106</v>
      </c>
      <c r="B21" s="32" t="s">
        <v>43</v>
      </c>
      <c r="C21" s="33"/>
      <c r="D21" s="34" t="s">
        <v>12</v>
      </c>
      <c r="E21" s="35">
        <v>1.5</v>
      </c>
      <c r="F21" s="36"/>
      <c r="G21" s="37">
        <f t="shared" ref="G19:G86" si="0">F21*E21</f>
        <v>0</v>
      </c>
    </row>
    <row r="22" spans="1:7" s="4" customFormat="1" ht="68.400000000000006">
      <c r="A22" s="31" t="s">
        <v>107</v>
      </c>
      <c r="B22" s="32" t="s">
        <v>55</v>
      </c>
      <c r="C22" s="33"/>
      <c r="D22" s="34" t="s">
        <v>12</v>
      </c>
      <c r="E22" s="35">
        <v>3</v>
      </c>
      <c r="F22" s="36"/>
      <c r="G22" s="37">
        <f t="shared" si="0"/>
        <v>0</v>
      </c>
    </row>
    <row r="23" spans="1:7" s="4" customFormat="1" ht="45.6">
      <c r="A23" s="31" t="s">
        <v>108</v>
      </c>
      <c r="B23" s="32" t="s">
        <v>13</v>
      </c>
      <c r="C23" s="33"/>
      <c r="D23" s="34" t="s">
        <v>12</v>
      </c>
      <c r="E23" s="35">
        <v>1</v>
      </c>
      <c r="F23" s="36"/>
      <c r="G23" s="37">
        <f t="shared" si="0"/>
        <v>0</v>
      </c>
    </row>
    <row r="24" spans="1:7" s="4" customFormat="1" ht="22.8">
      <c r="A24" s="31" t="s">
        <v>109</v>
      </c>
      <c r="B24" s="32" t="s">
        <v>56</v>
      </c>
      <c r="C24" s="33"/>
      <c r="D24" s="34" t="s">
        <v>12</v>
      </c>
      <c r="E24" s="35">
        <v>1</v>
      </c>
      <c r="F24" s="36"/>
      <c r="G24" s="37">
        <f t="shared" si="0"/>
        <v>0</v>
      </c>
    </row>
    <row r="25" spans="1:7" s="4" customFormat="1" ht="22.8">
      <c r="A25" s="31" t="s">
        <v>110</v>
      </c>
      <c r="B25" s="32" t="s">
        <v>57</v>
      </c>
      <c r="C25" s="33"/>
      <c r="D25" s="34" t="s">
        <v>12</v>
      </c>
      <c r="E25" s="35">
        <v>1</v>
      </c>
      <c r="F25" s="36"/>
      <c r="G25" s="37">
        <f t="shared" si="0"/>
        <v>0</v>
      </c>
    </row>
    <row r="26" spans="1:7" s="4" customFormat="1" ht="45.6">
      <c r="A26" s="31" t="s">
        <v>111</v>
      </c>
      <c r="B26" s="32" t="s">
        <v>58</v>
      </c>
      <c r="C26" s="33"/>
      <c r="D26" s="34" t="s">
        <v>53</v>
      </c>
      <c r="E26" s="35">
        <v>15</v>
      </c>
      <c r="F26" s="36"/>
      <c r="G26" s="37">
        <f t="shared" si="0"/>
        <v>0</v>
      </c>
    </row>
    <row r="27" spans="1:7" s="4" customFormat="1" ht="22.8">
      <c r="A27" s="31" t="s">
        <v>112</v>
      </c>
      <c r="B27" s="32" t="s">
        <v>59</v>
      </c>
      <c r="C27" s="33"/>
      <c r="D27" s="34" t="s">
        <v>12</v>
      </c>
      <c r="E27" s="35">
        <v>1</v>
      </c>
      <c r="F27" s="36"/>
      <c r="G27" s="37">
        <f t="shared" si="0"/>
        <v>0</v>
      </c>
    </row>
    <row r="28" spans="1:7" s="4" customFormat="1" ht="22.8">
      <c r="A28" s="31" t="s">
        <v>113</v>
      </c>
      <c r="B28" s="32" t="s">
        <v>60</v>
      </c>
      <c r="C28" s="33"/>
      <c r="D28" s="34" t="s">
        <v>12</v>
      </c>
      <c r="E28" s="35">
        <v>3.5</v>
      </c>
      <c r="F28" s="36"/>
      <c r="G28" s="37">
        <f t="shared" si="0"/>
        <v>0</v>
      </c>
    </row>
    <row r="29" spans="1:7" s="4" customFormat="1" ht="45.6">
      <c r="A29" s="31" t="s">
        <v>114</v>
      </c>
      <c r="B29" s="32" t="s">
        <v>178</v>
      </c>
      <c r="C29" s="33"/>
      <c r="D29" s="34" t="s">
        <v>16</v>
      </c>
      <c r="E29" s="35">
        <v>3</v>
      </c>
      <c r="F29" s="36"/>
      <c r="G29" s="37">
        <f t="shared" si="0"/>
        <v>0</v>
      </c>
    </row>
    <row r="30" spans="1:7" s="4" customFormat="1" ht="22.8">
      <c r="A30" s="31" t="s">
        <v>115</v>
      </c>
      <c r="B30" s="32" t="s">
        <v>44</v>
      </c>
      <c r="C30" s="33"/>
      <c r="D30" s="34" t="s">
        <v>12</v>
      </c>
      <c r="E30" s="35">
        <v>1.5</v>
      </c>
      <c r="F30" s="36"/>
      <c r="G30" s="37">
        <f t="shared" si="0"/>
        <v>0</v>
      </c>
    </row>
    <row r="31" spans="1:7" s="4" customFormat="1" ht="22.8">
      <c r="A31" s="31" t="s">
        <v>116</v>
      </c>
      <c r="B31" s="32" t="s">
        <v>45</v>
      </c>
      <c r="C31" s="33"/>
      <c r="D31" s="34" t="s">
        <v>53</v>
      </c>
      <c r="E31" s="35">
        <f>57</f>
        <v>57</v>
      </c>
      <c r="F31" s="36"/>
      <c r="G31" s="37">
        <f>F31*E31</f>
        <v>0</v>
      </c>
    </row>
    <row r="32" spans="1:7" s="4" customFormat="1" ht="22.8">
      <c r="A32" s="31" t="s">
        <v>117</v>
      </c>
      <c r="B32" s="32" t="s">
        <v>46</v>
      </c>
      <c r="C32" s="33"/>
      <c r="D32" s="34" t="s">
        <v>53</v>
      </c>
      <c r="E32" s="35">
        <v>70</v>
      </c>
      <c r="F32" s="36"/>
      <c r="G32" s="37">
        <f t="shared" si="0"/>
        <v>0</v>
      </c>
    </row>
    <row r="33" spans="1:7" s="4" customFormat="1" ht="22.8">
      <c r="A33" s="31" t="s">
        <v>118</v>
      </c>
      <c r="B33" s="32" t="s">
        <v>47</v>
      </c>
      <c r="C33" s="33"/>
      <c r="D33" s="34" t="s">
        <v>16</v>
      </c>
      <c r="E33" s="35">
        <v>3</v>
      </c>
      <c r="F33" s="36"/>
      <c r="G33" s="37">
        <f t="shared" si="0"/>
        <v>0</v>
      </c>
    </row>
    <row r="34" spans="1:7" s="4" customFormat="1" ht="22.8">
      <c r="A34" s="31" t="s">
        <v>119</v>
      </c>
      <c r="B34" s="32" t="s">
        <v>48</v>
      </c>
      <c r="C34" s="33"/>
      <c r="D34" s="34" t="s">
        <v>16</v>
      </c>
      <c r="E34" s="35">
        <v>16</v>
      </c>
      <c r="F34" s="36"/>
      <c r="G34" s="37">
        <f t="shared" si="0"/>
        <v>0</v>
      </c>
    </row>
    <row r="35" spans="1:7" s="4" customFormat="1" ht="22.8">
      <c r="A35" s="31" t="s">
        <v>120</v>
      </c>
      <c r="B35" s="32" t="s">
        <v>49</v>
      </c>
      <c r="C35" s="33"/>
      <c r="D35" s="34" t="s">
        <v>16</v>
      </c>
      <c r="E35" s="35">
        <v>4</v>
      </c>
      <c r="F35" s="36"/>
      <c r="G35" s="37">
        <f t="shared" si="0"/>
        <v>0</v>
      </c>
    </row>
    <row r="36" spans="1:7" s="4" customFormat="1" ht="22.8">
      <c r="A36" s="31" t="s">
        <v>121</v>
      </c>
      <c r="B36" s="32" t="s">
        <v>50</v>
      </c>
      <c r="C36" s="33"/>
      <c r="D36" s="34" t="s">
        <v>16</v>
      </c>
      <c r="E36" s="35">
        <v>3</v>
      </c>
      <c r="F36" s="36"/>
      <c r="G36" s="37">
        <f t="shared" si="0"/>
        <v>0</v>
      </c>
    </row>
    <row r="37" spans="1:7" s="4" customFormat="1" ht="22.8">
      <c r="A37" s="31" t="s">
        <v>122</v>
      </c>
      <c r="B37" s="32" t="s">
        <v>51</v>
      </c>
      <c r="C37" s="33"/>
      <c r="D37" s="34" t="s">
        <v>16</v>
      </c>
      <c r="E37" s="35">
        <v>3</v>
      </c>
      <c r="F37" s="36"/>
      <c r="G37" s="37">
        <f t="shared" si="0"/>
        <v>0</v>
      </c>
    </row>
    <row r="38" spans="1:7" s="4" customFormat="1" ht="22.8">
      <c r="A38" s="31" t="s">
        <v>123</v>
      </c>
      <c r="B38" s="32" t="s">
        <v>91</v>
      </c>
      <c r="C38" s="33"/>
      <c r="D38" s="34" t="s">
        <v>16</v>
      </c>
      <c r="E38" s="35">
        <v>1</v>
      </c>
      <c r="F38" s="36"/>
      <c r="G38" s="37">
        <f t="shared" si="0"/>
        <v>0</v>
      </c>
    </row>
    <row r="39" spans="1:7" s="4" customFormat="1" ht="22.8">
      <c r="A39" s="31" t="s">
        <v>124</v>
      </c>
      <c r="B39" s="32" t="s">
        <v>52</v>
      </c>
      <c r="C39" s="33"/>
      <c r="D39" s="34" t="s">
        <v>16</v>
      </c>
      <c r="E39" s="35">
        <f>ROUNDUP((E31*2.5),0)</f>
        <v>143</v>
      </c>
      <c r="F39" s="36"/>
      <c r="G39" s="37">
        <f t="shared" si="0"/>
        <v>0</v>
      </c>
    </row>
    <row r="40" spans="1:7" s="4" customFormat="1" ht="22.8">
      <c r="A40" s="31" t="s">
        <v>125</v>
      </c>
      <c r="B40" s="32" t="s">
        <v>89</v>
      </c>
      <c r="C40" s="33"/>
      <c r="D40" s="34" t="s">
        <v>16</v>
      </c>
      <c r="E40" s="35">
        <f>ROUNDUP((E32*0.8*2.5),0)</f>
        <v>140</v>
      </c>
      <c r="F40" s="36"/>
      <c r="G40" s="37">
        <f t="shared" si="0"/>
        <v>0</v>
      </c>
    </row>
    <row r="41" spans="1:7" s="4" customFormat="1" ht="22.8">
      <c r="A41" s="31" t="s">
        <v>126</v>
      </c>
      <c r="B41" s="32" t="s">
        <v>61</v>
      </c>
      <c r="C41" s="32"/>
      <c r="D41" s="34" t="s">
        <v>12</v>
      </c>
      <c r="E41" s="34">
        <v>2</v>
      </c>
      <c r="F41" s="36"/>
      <c r="G41" s="37">
        <f t="shared" si="0"/>
        <v>0</v>
      </c>
    </row>
    <row r="42" spans="1:7" s="4" customFormat="1" ht="22.8">
      <c r="A42" s="31" t="s">
        <v>127</v>
      </c>
      <c r="B42" s="39" t="s">
        <v>67</v>
      </c>
      <c r="C42" s="33"/>
      <c r="D42" s="34" t="s">
        <v>12</v>
      </c>
      <c r="E42" s="38">
        <v>1.5</v>
      </c>
      <c r="F42" s="36"/>
      <c r="G42" s="37">
        <f t="shared" si="0"/>
        <v>0</v>
      </c>
    </row>
    <row r="43" spans="1:7" s="4" customFormat="1" ht="22.8">
      <c r="A43" s="31" t="s">
        <v>128</v>
      </c>
      <c r="B43" s="32" t="s">
        <v>83</v>
      </c>
      <c r="C43" s="40"/>
      <c r="D43" s="35" t="s">
        <v>79</v>
      </c>
      <c r="E43" s="35">
        <v>143</v>
      </c>
      <c r="F43" s="36"/>
      <c r="G43" s="37">
        <f t="shared" si="0"/>
        <v>0</v>
      </c>
    </row>
    <row r="44" spans="1:7" s="4" customFormat="1" ht="22.8">
      <c r="A44" s="31" t="s">
        <v>129</v>
      </c>
      <c r="B44" s="40" t="s">
        <v>85</v>
      </c>
      <c r="C44" s="40"/>
      <c r="D44" s="35" t="s">
        <v>79</v>
      </c>
      <c r="E44" s="35">
        <v>143</v>
      </c>
      <c r="F44" s="36"/>
      <c r="G44" s="37">
        <f t="shared" si="0"/>
        <v>0</v>
      </c>
    </row>
    <row r="45" spans="1:7" s="4" customFormat="1" ht="22.8">
      <c r="A45" s="31" t="s">
        <v>130</v>
      </c>
      <c r="B45" s="39" t="s">
        <v>86</v>
      </c>
      <c r="C45" s="33"/>
      <c r="D45" s="35" t="s">
        <v>79</v>
      </c>
      <c r="E45" s="35">
        <v>140</v>
      </c>
      <c r="F45" s="36"/>
      <c r="G45" s="37">
        <f t="shared" si="0"/>
        <v>0</v>
      </c>
    </row>
    <row r="46" spans="1:7" s="4" customFormat="1" ht="22.8">
      <c r="A46" s="31" t="s">
        <v>131</v>
      </c>
      <c r="B46" s="39" t="s">
        <v>87</v>
      </c>
      <c r="C46" s="33"/>
      <c r="D46" s="38" t="s">
        <v>53</v>
      </c>
      <c r="E46" s="38">
        <v>60</v>
      </c>
      <c r="F46" s="36"/>
      <c r="G46" s="37">
        <f t="shared" si="0"/>
        <v>0</v>
      </c>
    </row>
    <row r="47" spans="1:7" s="4" customFormat="1" ht="22.8">
      <c r="A47" s="31" t="s">
        <v>132</v>
      </c>
      <c r="B47" s="39" t="s">
        <v>88</v>
      </c>
      <c r="C47" s="33"/>
      <c r="D47" s="38" t="s">
        <v>16</v>
      </c>
      <c r="E47" s="38">
        <v>10</v>
      </c>
      <c r="F47" s="36"/>
      <c r="G47" s="37">
        <f t="shared" si="0"/>
        <v>0</v>
      </c>
    </row>
    <row r="48" spans="1:7" s="4" customFormat="1" ht="45.6">
      <c r="A48" s="31" t="s">
        <v>133</v>
      </c>
      <c r="B48" s="39" t="s">
        <v>96</v>
      </c>
      <c r="C48" s="33"/>
      <c r="D48" s="38" t="s">
        <v>53</v>
      </c>
      <c r="E48" s="38">
        <v>140</v>
      </c>
      <c r="F48" s="36"/>
      <c r="G48" s="37">
        <f t="shared" si="0"/>
        <v>0</v>
      </c>
    </row>
    <row r="49" spans="1:7" s="4" customFormat="1" ht="22.8">
      <c r="A49" s="31" t="s">
        <v>134</v>
      </c>
      <c r="B49" s="39" t="s">
        <v>95</v>
      </c>
      <c r="C49" s="33"/>
      <c r="D49" s="38" t="s">
        <v>53</v>
      </c>
      <c r="E49" s="38">
        <v>140</v>
      </c>
      <c r="F49" s="36"/>
      <c r="G49" s="37">
        <f t="shared" si="0"/>
        <v>0</v>
      </c>
    </row>
    <row r="50" spans="1:7" s="4" customFormat="1" ht="22.8">
      <c r="A50" s="31" t="s">
        <v>135</v>
      </c>
      <c r="B50" s="39" t="s">
        <v>90</v>
      </c>
      <c r="C50" s="33"/>
      <c r="D50" s="38" t="s">
        <v>16</v>
      </c>
      <c r="E50" s="38">
        <v>1</v>
      </c>
      <c r="F50" s="36"/>
      <c r="G50" s="37">
        <f t="shared" si="0"/>
        <v>0</v>
      </c>
    </row>
    <row r="51" spans="1:7" s="4" customFormat="1" ht="22.8">
      <c r="A51" s="31" t="s">
        <v>136</v>
      </c>
      <c r="B51" s="39" t="s">
        <v>167</v>
      </c>
      <c r="C51" s="33"/>
      <c r="D51" s="38" t="s">
        <v>16</v>
      </c>
      <c r="E51" s="38">
        <v>1</v>
      </c>
      <c r="F51" s="36"/>
      <c r="G51" s="37">
        <f t="shared" si="0"/>
        <v>0</v>
      </c>
    </row>
    <row r="52" spans="1:7" s="4" customFormat="1" ht="22.8">
      <c r="A52" s="31" t="s">
        <v>137</v>
      </c>
      <c r="B52" s="39" t="s">
        <v>93</v>
      </c>
      <c r="C52" s="33"/>
      <c r="D52" s="38" t="s">
        <v>53</v>
      </c>
      <c r="E52" s="38">
        <v>30</v>
      </c>
      <c r="F52" s="36"/>
      <c r="G52" s="37">
        <f t="shared" si="0"/>
        <v>0</v>
      </c>
    </row>
    <row r="53" spans="1:7" s="4" customFormat="1" ht="22.8">
      <c r="A53" s="31" t="s">
        <v>138</v>
      </c>
      <c r="B53" s="39" t="s">
        <v>92</v>
      </c>
      <c r="C53" s="33"/>
      <c r="D53" s="38" t="s">
        <v>53</v>
      </c>
      <c r="E53" s="38">
        <v>30</v>
      </c>
      <c r="F53" s="36"/>
      <c r="G53" s="37">
        <f t="shared" si="0"/>
        <v>0</v>
      </c>
    </row>
    <row r="54" spans="1:7" s="4" customFormat="1" ht="22.8">
      <c r="A54" s="31" t="s">
        <v>139</v>
      </c>
      <c r="B54" s="39" t="s">
        <v>94</v>
      </c>
      <c r="C54" s="33"/>
      <c r="D54" s="38" t="s">
        <v>16</v>
      </c>
      <c r="E54" s="38">
        <v>80</v>
      </c>
      <c r="F54" s="36"/>
      <c r="G54" s="37">
        <f t="shared" si="0"/>
        <v>0</v>
      </c>
    </row>
    <row r="55" spans="1:7" s="4" customFormat="1" ht="22.8">
      <c r="A55" s="31" t="s">
        <v>140</v>
      </c>
      <c r="B55" s="39" t="s">
        <v>97</v>
      </c>
      <c r="C55" s="33"/>
      <c r="D55" s="38" t="s">
        <v>53</v>
      </c>
      <c r="E55" s="38">
        <v>30</v>
      </c>
      <c r="F55" s="36"/>
      <c r="G55" s="37">
        <f t="shared" si="0"/>
        <v>0</v>
      </c>
    </row>
    <row r="56" spans="1:7" s="4" customFormat="1" ht="22.8">
      <c r="A56" s="31" t="s">
        <v>170</v>
      </c>
      <c r="B56" s="39" t="s">
        <v>171</v>
      </c>
      <c r="C56" s="33"/>
      <c r="D56" s="38" t="s">
        <v>16</v>
      </c>
      <c r="E56" s="38">
        <v>10</v>
      </c>
      <c r="F56" s="36"/>
      <c r="G56" s="37"/>
    </row>
    <row r="57" spans="1:7" s="4" customFormat="1" ht="22.2">
      <c r="A57" s="61" t="s">
        <v>71</v>
      </c>
      <c r="B57" s="61"/>
      <c r="C57" s="61"/>
      <c r="D57" s="61"/>
      <c r="E57" s="61"/>
      <c r="F57" s="61"/>
      <c r="G57" s="61"/>
    </row>
    <row r="58" spans="1:7" s="4" customFormat="1" ht="45.6">
      <c r="A58" s="31" t="s">
        <v>141</v>
      </c>
      <c r="B58" s="41" t="s">
        <v>62</v>
      </c>
      <c r="C58" s="33"/>
      <c r="D58" s="38" t="s">
        <v>12</v>
      </c>
      <c r="E58" s="38">
        <v>6</v>
      </c>
      <c r="F58" s="36"/>
      <c r="G58" s="37">
        <f t="shared" si="0"/>
        <v>0</v>
      </c>
    </row>
    <row r="59" spans="1:7" s="4" customFormat="1" ht="68.400000000000006">
      <c r="A59" s="31" t="s">
        <v>142</v>
      </c>
      <c r="B59" s="41" t="s">
        <v>63</v>
      </c>
      <c r="C59" s="33"/>
      <c r="D59" s="38" t="s">
        <v>12</v>
      </c>
      <c r="E59" s="38">
        <v>1.2</v>
      </c>
      <c r="F59" s="36"/>
      <c r="G59" s="37">
        <f t="shared" si="0"/>
        <v>0</v>
      </c>
    </row>
    <row r="60" spans="1:7" s="4" customFormat="1" ht="45.6">
      <c r="A60" s="31" t="s">
        <v>143</v>
      </c>
      <c r="B60" s="41" t="s">
        <v>77</v>
      </c>
      <c r="C60" s="33"/>
      <c r="D60" s="38" t="s">
        <v>79</v>
      </c>
      <c r="E60" s="38">
        <v>2</v>
      </c>
      <c r="F60" s="36"/>
      <c r="G60" s="37">
        <f t="shared" si="0"/>
        <v>0</v>
      </c>
    </row>
    <row r="61" spans="1:7" s="4" customFormat="1" ht="22.8">
      <c r="A61" s="31" t="s">
        <v>144</v>
      </c>
      <c r="B61" s="41" t="s">
        <v>78</v>
      </c>
      <c r="C61" s="33"/>
      <c r="D61" s="38" t="s">
        <v>79</v>
      </c>
      <c r="E61" s="38">
        <v>1</v>
      </c>
      <c r="F61" s="36"/>
      <c r="G61" s="37">
        <f t="shared" si="0"/>
        <v>0</v>
      </c>
    </row>
    <row r="62" spans="1:7" s="4" customFormat="1" ht="22.8">
      <c r="A62" s="31" t="s">
        <v>145</v>
      </c>
      <c r="B62" s="41" t="s">
        <v>64</v>
      </c>
      <c r="C62" s="33"/>
      <c r="D62" s="38" t="s">
        <v>12</v>
      </c>
      <c r="E62" s="38">
        <v>1</v>
      </c>
      <c r="F62" s="36"/>
      <c r="G62" s="37">
        <f t="shared" si="0"/>
        <v>0</v>
      </c>
    </row>
    <row r="63" spans="1:7" s="4" customFormat="1" ht="22.8">
      <c r="A63" s="31" t="s">
        <v>146</v>
      </c>
      <c r="B63" s="41" t="s">
        <v>65</v>
      </c>
      <c r="C63" s="33"/>
      <c r="D63" s="38" t="s">
        <v>79</v>
      </c>
      <c r="E63" s="38">
        <v>5</v>
      </c>
      <c r="F63" s="36"/>
      <c r="G63" s="37">
        <f t="shared" si="0"/>
        <v>0</v>
      </c>
    </row>
    <row r="64" spans="1:7" s="4" customFormat="1" ht="22.8">
      <c r="A64" s="31" t="s">
        <v>147</v>
      </c>
      <c r="B64" s="41" t="s">
        <v>66</v>
      </c>
      <c r="C64" s="33"/>
      <c r="D64" s="38" t="s">
        <v>79</v>
      </c>
      <c r="E64" s="38">
        <v>5</v>
      </c>
      <c r="F64" s="36"/>
      <c r="G64" s="37">
        <f t="shared" si="0"/>
        <v>0</v>
      </c>
    </row>
    <row r="65" spans="1:7" s="4" customFormat="1" ht="22.8">
      <c r="A65" s="31" t="s">
        <v>148</v>
      </c>
      <c r="B65" s="41" t="s">
        <v>72</v>
      </c>
      <c r="C65" s="33"/>
      <c r="D65" s="38" t="s">
        <v>14</v>
      </c>
      <c r="E65" s="38">
        <v>12</v>
      </c>
      <c r="F65" s="36"/>
      <c r="G65" s="37">
        <f t="shared" si="0"/>
        <v>0</v>
      </c>
    </row>
    <row r="66" spans="1:7" s="4" customFormat="1" ht="22.8">
      <c r="A66" s="31" t="s">
        <v>149</v>
      </c>
      <c r="B66" s="32" t="s">
        <v>43</v>
      </c>
      <c r="C66" s="33"/>
      <c r="D66" s="34" t="s">
        <v>12</v>
      </c>
      <c r="E66" s="35">
        <v>3</v>
      </c>
      <c r="F66" s="36"/>
      <c r="G66" s="37">
        <f t="shared" si="0"/>
        <v>0</v>
      </c>
    </row>
    <row r="67" spans="1:7" s="4" customFormat="1" ht="22.8">
      <c r="A67" s="31" t="s">
        <v>150</v>
      </c>
      <c r="B67" s="32" t="s">
        <v>44</v>
      </c>
      <c r="C67" s="33"/>
      <c r="D67" s="34" t="s">
        <v>12</v>
      </c>
      <c r="E67" s="35">
        <v>3</v>
      </c>
      <c r="F67" s="36"/>
      <c r="G67" s="37">
        <f t="shared" si="0"/>
        <v>0</v>
      </c>
    </row>
    <row r="68" spans="1:7" s="4" customFormat="1" ht="22.8">
      <c r="A68" s="31" t="s">
        <v>151</v>
      </c>
      <c r="B68" s="39" t="s">
        <v>67</v>
      </c>
      <c r="C68" s="33"/>
      <c r="D68" s="34" t="s">
        <v>12</v>
      </c>
      <c r="E68" s="38">
        <v>3</v>
      </c>
      <c r="F68" s="36"/>
      <c r="G68" s="37">
        <f t="shared" si="0"/>
        <v>0</v>
      </c>
    </row>
    <row r="69" spans="1:7" s="4" customFormat="1" ht="22.8">
      <c r="A69" s="31" t="s">
        <v>152</v>
      </c>
      <c r="B69" s="39" t="s">
        <v>69</v>
      </c>
      <c r="C69" s="33"/>
      <c r="D69" s="38" t="s">
        <v>16</v>
      </c>
      <c r="E69" s="38">
        <v>4</v>
      </c>
      <c r="F69" s="36"/>
      <c r="G69" s="37">
        <f t="shared" si="0"/>
        <v>0</v>
      </c>
    </row>
    <row r="70" spans="1:7" s="4" customFormat="1" ht="22.8">
      <c r="A70" s="31" t="s">
        <v>153</v>
      </c>
      <c r="B70" s="39" t="s">
        <v>68</v>
      </c>
      <c r="C70" s="33"/>
      <c r="D70" s="38" t="s">
        <v>16</v>
      </c>
      <c r="E70" s="38">
        <v>2</v>
      </c>
      <c r="F70" s="36"/>
      <c r="G70" s="37">
        <f t="shared" si="0"/>
        <v>0</v>
      </c>
    </row>
    <row r="71" spans="1:7" s="4" customFormat="1" ht="22.8">
      <c r="A71" s="31" t="s">
        <v>154</v>
      </c>
      <c r="B71" s="39" t="s">
        <v>70</v>
      </c>
      <c r="C71" s="33"/>
      <c r="D71" s="38" t="s">
        <v>16</v>
      </c>
      <c r="E71" s="38">
        <v>2</v>
      </c>
      <c r="F71" s="36"/>
      <c r="G71" s="37">
        <f t="shared" si="0"/>
        <v>0</v>
      </c>
    </row>
    <row r="72" spans="1:7" s="4" customFormat="1" ht="45.6">
      <c r="A72" s="31" t="s">
        <v>155</v>
      </c>
      <c r="B72" s="39" t="s">
        <v>73</v>
      </c>
      <c r="C72" s="33"/>
      <c r="D72" s="38" t="s">
        <v>16</v>
      </c>
      <c r="E72" s="38">
        <v>2</v>
      </c>
      <c r="F72" s="36"/>
      <c r="G72" s="37">
        <f t="shared" si="0"/>
        <v>0</v>
      </c>
    </row>
    <row r="73" spans="1:7" s="4" customFormat="1" ht="22.8">
      <c r="A73" s="31" t="s">
        <v>156</v>
      </c>
      <c r="B73" s="39" t="s">
        <v>74</v>
      </c>
      <c r="C73" s="33"/>
      <c r="D73" s="38" t="s">
        <v>16</v>
      </c>
      <c r="E73" s="38">
        <v>2</v>
      </c>
      <c r="F73" s="36"/>
      <c r="G73" s="37">
        <f t="shared" si="0"/>
        <v>0</v>
      </c>
    </row>
    <row r="74" spans="1:7" s="4" customFormat="1" ht="22.8">
      <c r="A74" s="31" t="s">
        <v>157</v>
      </c>
      <c r="B74" s="39" t="s">
        <v>75</v>
      </c>
      <c r="C74" s="33"/>
      <c r="D74" s="38" t="s">
        <v>12</v>
      </c>
      <c r="E74" s="38">
        <v>2</v>
      </c>
      <c r="F74" s="36"/>
      <c r="G74" s="37">
        <f t="shared" si="0"/>
        <v>0</v>
      </c>
    </row>
    <row r="75" spans="1:7" s="4" customFormat="1" ht="22.8">
      <c r="A75" s="31" t="s">
        <v>158</v>
      </c>
      <c r="B75" s="39" t="s">
        <v>76</v>
      </c>
      <c r="C75" s="33"/>
      <c r="D75" s="38" t="s">
        <v>12</v>
      </c>
      <c r="E75" s="38">
        <v>0.5</v>
      </c>
      <c r="F75" s="36"/>
      <c r="G75" s="37">
        <f t="shared" si="0"/>
        <v>0</v>
      </c>
    </row>
    <row r="76" spans="1:7" s="4" customFormat="1" ht="22.8">
      <c r="A76" s="31" t="s">
        <v>159</v>
      </c>
      <c r="B76" s="39" t="s">
        <v>82</v>
      </c>
      <c r="C76" s="33"/>
      <c r="D76" s="38" t="s">
        <v>15</v>
      </c>
      <c r="E76" s="38">
        <f>E65*1*2</f>
        <v>24</v>
      </c>
      <c r="F76" s="36"/>
      <c r="G76" s="37">
        <f t="shared" si="0"/>
        <v>0</v>
      </c>
    </row>
    <row r="77" spans="1:7" s="4" customFormat="1" ht="22.8">
      <c r="A77" s="31" t="s">
        <v>160</v>
      </c>
      <c r="B77" s="39" t="s">
        <v>80</v>
      </c>
      <c r="C77" s="33"/>
      <c r="D77" s="38" t="s">
        <v>81</v>
      </c>
      <c r="E77" s="38">
        <v>2</v>
      </c>
      <c r="F77" s="36"/>
      <c r="G77" s="37">
        <f t="shared" si="0"/>
        <v>0</v>
      </c>
    </row>
    <row r="78" spans="1:7" s="4" customFormat="1" ht="22.8">
      <c r="A78" s="31" t="s">
        <v>172</v>
      </c>
      <c r="B78" s="39" t="s">
        <v>173</v>
      </c>
      <c r="C78" s="33"/>
      <c r="D78" s="38" t="s">
        <v>14</v>
      </c>
      <c r="E78" s="38">
        <v>10</v>
      </c>
      <c r="F78" s="36"/>
      <c r="G78" s="37">
        <f t="shared" si="0"/>
        <v>0</v>
      </c>
    </row>
    <row r="79" spans="1:7" s="4" customFormat="1" ht="22.8">
      <c r="A79" s="31" t="s">
        <v>174</v>
      </c>
      <c r="B79" s="39" t="s">
        <v>175</v>
      </c>
      <c r="C79" s="33"/>
      <c r="D79" s="38" t="s">
        <v>53</v>
      </c>
      <c r="E79" s="38">
        <v>12</v>
      </c>
      <c r="F79" s="36"/>
      <c r="G79" s="37">
        <f t="shared" si="0"/>
        <v>0</v>
      </c>
    </row>
    <row r="80" spans="1:7" s="4" customFormat="1" ht="22.8">
      <c r="A80" s="31" t="s">
        <v>176</v>
      </c>
      <c r="B80" s="39" t="s">
        <v>177</v>
      </c>
      <c r="C80" s="33"/>
      <c r="D80" s="38" t="s">
        <v>53</v>
      </c>
      <c r="E80" s="38">
        <v>12</v>
      </c>
      <c r="F80" s="36"/>
      <c r="G80" s="37">
        <f t="shared" ref="G80" si="1">F80*E80</f>
        <v>0</v>
      </c>
    </row>
    <row r="81" spans="1:251" s="4" customFormat="1" ht="22.2">
      <c r="A81" s="61" t="s">
        <v>84</v>
      </c>
      <c r="B81" s="61"/>
      <c r="C81" s="61"/>
      <c r="D81" s="61"/>
      <c r="E81" s="61"/>
      <c r="F81" s="61"/>
      <c r="G81" s="61"/>
    </row>
    <row r="82" spans="1:251" s="4" customFormat="1" ht="136.80000000000001">
      <c r="A82" s="31" t="s">
        <v>161</v>
      </c>
      <c r="B82" s="39" t="s">
        <v>98</v>
      </c>
      <c r="C82" s="33"/>
      <c r="D82" s="38" t="s">
        <v>53</v>
      </c>
      <c r="E82" s="38">
        <v>32</v>
      </c>
      <c r="F82" s="36"/>
      <c r="G82" s="37">
        <f t="shared" si="0"/>
        <v>0</v>
      </c>
    </row>
    <row r="83" spans="1:251" s="4" customFormat="1" ht="22.8">
      <c r="A83" s="31" t="s">
        <v>162</v>
      </c>
      <c r="B83" s="39" t="s">
        <v>99</v>
      </c>
      <c r="C83" s="33"/>
      <c r="D83" s="38" t="s">
        <v>53</v>
      </c>
      <c r="E83" s="38">
        <v>32</v>
      </c>
      <c r="F83" s="36"/>
      <c r="G83" s="37">
        <f t="shared" si="0"/>
        <v>0</v>
      </c>
    </row>
    <row r="84" spans="1:251" s="4" customFormat="1" ht="22.8">
      <c r="A84" s="31" t="s">
        <v>103</v>
      </c>
      <c r="B84" s="39" t="s">
        <v>100</v>
      </c>
      <c r="C84" s="33"/>
      <c r="D84" s="38" t="s">
        <v>16</v>
      </c>
      <c r="E84" s="38">
        <v>5</v>
      </c>
      <c r="F84" s="36"/>
      <c r="G84" s="37">
        <f t="shared" si="0"/>
        <v>0</v>
      </c>
    </row>
    <row r="85" spans="1:251" s="4" customFormat="1" ht="22.2">
      <c r="A85" s="61" t="s">
        <v>101</v>
      </c>
      <c r="B85" s="61"/>
      <c r="C85" s="61"/>
      <c r="D85" s="61"/>
      <c r="E85" s="61"/>
      <c r="F85" s="61"/>
      <c r="G85" s="61"/>
    </row>
    <row r="86" spans="1:251" s="4" customFormat="1" ht="22.8">
      <c r="A86" s="31" t="s">
        <v>163</v>
      </c>
      <c r="B86" s="39" t="s">
        <v>166</v>
      </c>
      <c r="C86" s="33"/>
      <c r="D86" s="38" t="s">
        <v>18</v>
      </c>
      <c r="E86" s="38">
        <v>5</v>
      </c>
      <c r="F86" s="36"/>
      <c r="G86" s="37">
        <f t="shared" si="0"/>
        <v>0</v>
      </c>
    </row>
    <row r="87" spans="1:251" s="4" customFormat="1" ht="293.25" customHeight="1">
      <c r="A87" s="31" t="s">
        <v>164</v>
      </c>
      <c r="B87" s="42" t="s">
        <v>179</v>
      </c>
      <c r="C87" s="33"/>
      <c r="D87" s="38" t="s">
        <v>53</v>
      </c>
      <c r="E87" s="38">
        <v>46</v>
      </c>
      <c r="F87" s="36"/>
      <c r="G87" s="37">
        <f t="shared" ref="G87:G88" si="2">F87*E87</f>
        <v>0</v>
      </c>
    </row>
    <row r="88" spans="1:251" s="4" customFormat="1" ht="46.2" thickBot="1">
      <c r="A88" s="85" t="s">
        <v>165</v>
      </c>
      <c r="B88" s="86" t="s">
        <v>180</v>
      </c>
      <c r="C88" s="87"/>
      <c r="D88" s="43" t="s">
        <v>53</v>
      </c>
      <c r="E88" s="43">
        <v>46</v>
      </c>
      <c r="F88" s="88"/>
      <c r="G88" s="89">
        <f t="shared" si="2"/>
        <v>0</v>
      </c>
    </row>
    <row r="89" spans="1:251" ht="37.200000000000003" customHeight="1" thickBot="1">
      <c r="A89" s="92" t="s">
        <v>192</v>
      </c>
      <c r="B89" s="93"/>
      <c r="C89" s="93"/>
      <c r="D89" s="93"/>
      <c r="E89" s="94"/>
      <c r="F89" s="91">
        <f>SUM(G18:G88)</f>
        <v>0</v>
      </c>
      <c r="G89" s="90"/>
    </row>
    <row r="91" spans="1:251" s="6" customFormat="1" ht="132" customHeight="1">
      <c r="A91" s="59" t="s">
        <v>187</v>
      </c>
      <c r="B91" s="59"/>
      <c r="C91" s="59"/>
      <c r="D91" s="59"/>
      <c r="E91" s="59"/>
      <c r="F91" s="59"/>
      <c r="G91" s="59"/>
      <c r="H91" s="8"/>
      <c r="I91" s="8"/>
      <c r="J91" s="9"/>
      <c r="K91" s="9"/>
      <c r="L91" s="9"/>
      <c r="M91" s="9"/>
      <c r="N91" s="9"/>
      <c r="O91" s="9"/>
      <c r="P91" s="9"/>
      <c r="Q91" s="9"/>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c r="HE91" s="10"/>
      <c r="HF91" s="10"/>
      <c r="HG91" s="10"/>
      <c r="HH91" s="10"/>
      <c r="HI91" s="10"/>
      <c r="HJ91" s="10"/>
      <c r="HK91" s="10"/>
      <c r="HL91" s="10"/>
      <c r="HM91" s="10"/>
      <c r="HN91" s="10"/>
      <c r="HO91" s="10"/>
      <c r="HP91" s="10"/>
      <c r="HQ91" s="10"/>
      <c r="HR91" s="10"/>
      <c r="HS91" s="10"/>
      <c r="HT91" s="10"/>
      <c r="HU91" s="10"/>
      <c r="HV91" s="10"/>
      <c r="HW91" s="10"/>
      <c r="HX91" s="10"/>
      <c r="HY91" s="10"/>
      <c r="HZ91" s="10"/>
      <c r="IA91" s="10"/>
      <c r="IB91" s="10"/>
      <c r="IC91" s="10"/>
      <c r="ID91" s="10"/>
      <c r="IE91" s="10"/>
      <c r="IF91" s="10"/>
      <c r="IG91" s="10"/>
      <c r="IH91" s="10"/>
      <c r="II91" s="10"/>
      <c r="IJ91" s="10"/>
      <c r="IK91" s="10"/>
      <c r="IL91" s="10"/>
      <c r="IM91" s="10"/>
      <c r="IN91" s="10"/>
      <c r="IO91" s="10"/>
      <c r="IP91" s="10"/>
      <c r="IQ91" s="10"/>
    </row>
    <row r="92" spans="1:251" s="6" customFormat="1" ht="62.4" customHeight="1">
      <c r="A92" s="79" t="s">
        <v>185</v>
      </c>
      <c r="B92" s="79"/>
      <c r="C92" s="79"/>
      <c r="D92" s="79"/>
      <c r="E92" s="79"/>
      <c r="F92" s="79"/>
      <c r="G92" s="79"/>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c r="HG92" s="10"/>
      <c r="HH92" s="10"/>
      <c r="HI92" s="10"/>
      <c r="HJ92" s="10"/>
      <c r="HK92" s="10"/>
      <c r="HL92" s="10"/>
      <c r="HM92" s="10"/>
      <c r="HN92" s="10"/>
      <c r="HO92" s="10"/>
      <c r="HP92" s="10"/>
      <c r="HQ92" s="10"/>
      <c r="HR92" s="10"/>
      <c r="HS92" s="10"/>
      <c r="HT92" s="10"/>
      <c r="HU92" s="10"/>
      <c r="HV92" s="10"/>
      <c r="HW92" s="10"/>
      <c r="HX92" s="10"/>
      <c r="HY92" s="10"/>
      <c r="HZ92" s="10"/>
      <c r="IA92" s="10"/>
      <c r="IB92" s="10"/>
      <c r="IC92" s="10"/>
      <c r="ID92" s="10"/>
      <c r="IE92" s="10"/>
      <c r="IF92" s="10"/>
      <c r="IG92" s="10"/>
      <c r="IH92" s="10"/>
      <c r="II92" s="10"/>
      <c r="IJ92" s="10"/>
      <c r="IK92" s="10"/>
      <c r="IL92" s="10"/>
      <c r="IM92" s="10"/>
      <c r="IN92" s="10"/>
      <c r="IO92" s="10"/>
      <c r="IP92" s="10"/>
      <c r="IQ92" s="10"/>
    </row>
    <row r="93" spans="1:251" s="6" customFormat="1" ht="50.4" customHeight="1">
      <c r="A93" s="79" t="s">
        <v>184</v>
      </c>
      <c r="B93" s="79"/>
      <c r="C93" s="79"/>
      <c r="D93" s="79"/>
      <c r="E93" s="79"/>
      <c r="F93" s="79"/>
      <c r="G93" s="79"/>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c r="IQ93" s="8"/>
    </row>
    <row r="94" spans="1:251" s="6" customFormat="1" ht="54.6" customHeight="1">
      <c r="A94" s="62" t="s">
        <v>182</v>
      </c>
      <c r="B94" s="62"/>
      <c r="C94" s="62"/>
      <c r="D94" s="62"/>
      <c r="E94" s="62"/>
      <c r="F94" s="62"/>
      <c r="G94" s="62"/>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c r="IQ94" s="8"/>
    </row>
    <row r="95" spans="1:251" ht="22.8" customHeight="1">
      <c r="A95" s="63" t="s">
        <v>19</v>
      </c>
      <c r="B95" s="63"/>
      <c r="C95" s="63"/>
      <c r="D95" s="63"/>
      <c r="E95" s="63"/>
      <c r="F95" s="63"/>
      <c r="G95" s="63"/>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c r="IN95" s="8"/>
      <c r="IO95" s="8"/>
      <c r="IP95" s="8"/>
      <c r="IQ95" s="8"/>
    </row>
    <row r="96" spans="1:251" ht="22.8" customHeight="1">
      <c r="A96" s="63" t="s">
        <v>20</v>
      </c>
      <c r="B96" s="63"/>
      <c r="C96" s="63"/>
      <c r="D96" s="63"/>
      <c r="E96" s="63"/>
      <c r="F96" s="63"/>
      <c r="G96" s="63"/>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c r="IN96" s="8"/>
      <c r="IO96" s="8"/>
      <c r="IP96" s="8"/>
      <c r="IQ96" s="8"/>
    </row>
    <row r="97" spans="1:251" ht="22.8" customHeight="1">
      <c r="A97" s="63" t="s">
        <v>195</v>
      </c>
      <c r="B97" s="63"/>
      <c r="C97" s="63"/>
      <c r="D97" s="63"/>
      <c r="E97" s="63"/>
      <c r="F97" s="63"/>
      <c r="G97" s="63"/>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c r="IN97" s="8"/>
      <c r="IO97" s="8"/>
      <c r="IP97" s="8"/>
      <c r="IQ97" s="8"/>
    </row>
    <row r="98" spans="1:251" ht="22.8" customHeight="1">
      <c r="A98" s="63" t="s">
        <v>21</v>
      </c>
      <c r="B98" s="63"/>
      <c r="C98" s="63"/>
      <c r="D98" s="63"/>
      <c r="E98" s="63"/>
      <c r="F98" s="63"/>
      <c r="G98" s="63"/>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c r="IN98" s="8"/>
      <c r="IO98" s="8"/>
      <c r="IP98" s="8"/>
      <c r="IQ98" s="8"/>
    </row>
    <row r="99" spans="1:251" ht="22.8" customHeight="1">
      <c r="A99" s="63" t="s">
        <v>22</v>
      </c>
      <c r="B99" s="63"/>
      <c r="C99" s="63"/>
      <c r="D99" s="63"/>
      <c r="E99" s="63"/>
      <c r="F99" s="63"/>
      <c r="G99" s="63"/>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c r="HT99" s="10"/>
      <c r="HU99" s="10"/>
      <c r="HV99" s="10"/>
      <c r="HW99" s="10"/>
      <c r="HX99" s="10"/>
      <c r="HY99" s="10"/>
      <c r="HZ99" s="10"/>
      <c r="IA99" s="10"/>
      <c r="IB99" s="10"/>
      <c r="IC99" s="10"/>
      <c r="ID99" s="10"/>
      <c r="IE99" s="10"/>
      <c r="IF99" s="10"/>
      <c r="IG99" s="10"/>
      <c r="IH99" s="10"/>
      <c r="II99" s="10"/>
      <c r="IJ99" s="10"/>
      <c r="IK99" s="10"/>
      <c r="IL99" s="10"/>
      <c r="IM99" s="10"/>
      <c r="IN99" s="10"/>
      <c r="IO99" s="10"/>
      <c r="IP99" s="10"/>
      <c r="IQ99" s="10"/>
    </row>
    <row r="100" spans="1:251" ht="45" customHeight="1">
      <c r="A100" s="63" t="s">
        <v>186</v>
      </c>
      <c r="B100" s="63"/>
      <c r="C100" s="63"/>
      <c r="D100" s="63"/>
      <c r="E100" s="63"/>
      <c r="F100" s="63"/>
      <c r="G100" s="63"/>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c r="HL100" s="10"/>
      <c r="HM100" s="10"/>
      <c r="HN100" s="10"/>
      <c r="HO100" s="10"/>
      <c r="HP100" s="10"/>
      <c r="HQ100" s="10"/>
      <c r="HR100" s="10"/>
      <c r="HS100" s="10"/>
      <c r="HT100" s="10"/>
      <c r="HU100" s="10"/>
      <c r="HV100" s="10"/>
      <c r="HW100" s="10"/>
      <c r="HX100" s="10"/>
      <c r="HY100" s="10"/>
      <c r="HZ100" s="10"/>
      <c r="IA100" s="10"/>
      <c r="IB100" s="10"/>
      <c r="IC100" s="10"/>
      <c r="ID100" s="10"/>
      <c r="IE100" s="10"/>
      <c r="IF100" s="10"/>
      <c r="IG100" s="10"/>
      <c r="IH100" s="10"/>
      <c r="II100" s="10"/>
      <c r="IJ100" s="10"/>
      <c r="IK100" s="10"/>
      <c r="IL100" s="10"/>
      <c r="IM100" s="10"/>
      <c r="IN100" s="10"/>
      <c r="IO100" s="10"/>
      <c r="IP100" s="10"/>
      <c r="IQ100" s="10"/>
    </row>
    <row r="101" spans="1:251" ht="22.8" customHeight="1">
      <c r="A101" s="63" t="s">
        <v>183</v>
      </c>
      <c r="B101" s="63"/>
      <c r="C101" s="63"/>
      <c r="D101" s="63"/>
      <c r="E101" s="63"/>
      <c r="F101" s="63"/>
      <c r="G101" s="63"/>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c r="IQ101" s="8"/>
    </row>
    <row r="102" spans="1:251">
      <c r="A102" s="10"/>
      <c r="B102" s="10"/>
      <c r="C102" s="10"/>
      <c r="D102" s="10"/>
      <c r="E102" s="10"/>
      <c r="F102" s="10"/>
      <c r="G102" s="10"/>
      <c r="H102" s="8"/>
      <c r="I102" s="8"/>
      <c r="J102" s="8"/>
      <c r="K102" s="8"/>
      <c r="L102" s="8"/>
      <c r="M102" s="8"/>
      <c r="N102" s="8"/>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c r="HE102" s="10"/>
      <c r="HF102" s="10"/>
      <c r="HG102" s="10"/>
      <c r="HH102" s="10"/>
      <c r="HI102" s="10"/>
      <c r="HJ102" s="10"/>
      <c r="HK102" s="10"/>
      <c r="HL102" s="10"/>
      <c r="HM102" s="10"/>
      <c r="HN102" s="10"/>
      <c r="HO102" s="10"/>
      <c r="HP102" s="10"/>
      <c r="HQ102" s="10"/>
      <c r="HR102" s="10"/>
      <c r="HS102" s="10"/>
      <c r="HT102" s="10"/>
      <c r="HU102" s="10"/>
      <c r="HV102" s="10"/>
      <c r="HW102" s="10"/>
      <c r="HX102" s="10"/>
      <c r="HY102" s="10"/>
      <c r="HZ102" s="10"/>
      <c r="IA102" s="10"/>
      <c r="IB102" s="10"/>
      <c r="IC102" s="10"/>
      <c r="ID102" s="10"/>
      <c r="IE102" s="10"/>
      <c r="IF102" s="10"/>
      <c r="IG102" s="10"/>
      <c r="IH102" s="10"/>
      <c r="II102" s="10"/>
      <c r="IJ102" s="10"/>
      <c r="IK102" s="10"/>
      <c r="IL102" s="10"/>
      <c r="IM102" s="10"/>
      <c r="IN102" s="10"/>
      <c r="IO102" s="10"/>
      <c r="IP102" s="10"/>
      <c r="IQ102" s="10"/>
    </row>
    <row r="103" spans="1:251" ht="18.75" customHeight="1">
      <c r="A103" s="8"/>
      <c r="B103" s="14"/>
      <c r="C103" s="8"/>
      <c r="D103" s="8"/>
      <c r="E103" s="8"/>
      <c r="F103" s="8"/>
      <c r="G103" s="8"/>
      <c r="H103" s="8"/>
      <c r="I103" s="8"/>
      <c r="J103" s="8"/>
      <c r="K103" s="8"/>
      <c r="L103" s="8"/>
      <c r="M103" s="8"/>
      <c r="N103" s="8"/>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c r="HE103" s="10"/>
      <c r="HF103" s="10"/>
      <c r="HG103" s="10"/>
      <c r="HH103" s="10"/>
      <c r="HI103" s="10"/>
      <c r="HJ103" s="10"/>
      <c r="HK103" s="10"/>
      <c r="HL103" s="10"/>
      <c r="HM103" s="10"/>
      <c r="HN103" s="10"/>
      <c r="HO103" s="10"/>
      <c r="HP103" s="10"/>
      <c r="HQ103" s="10"/>
      <c r="HR103" s="10"/>
      <c r="HS103" s="10"/>
      <c r="HT103" s="10"/>
      <c r="HU103" s="10"/>
      <c r="HV103" s="10"/>
      <c r="HW103" s="10"/>
      <c r="HX103" s="10"/>
      <c r="HY103" s="10"/>
      <c r="HZ103" s="10"/>
      <c r="IA103" s="10"/>
      <c r="IB103" s="10"/>
      <c r="IC103" s="10"/>
      <c r="ID103" s="10"/>
      <c r="IE103" s="10"/>
      <c r="IF103" s="10"/>
      <c r="IG103" s="10"/>
      <c r="IH103" s="10"/>
      <c r="II103" s="10"/>
      <c r="IJ103" s="10"/>
      <c r="IK103" s="10"/>
      <c r="IL103" s="10"/>
      <c r="IM103" s="10"/>
      <c r="IN103" s="10"/>
      <c r="IO103" s="10"/>
      <c r="IP103" s="10"/>
      <c r="IQ103" s="10"/>
    </row>
    <row r="104" spans="1:251">
      <c r="A104" s="8"/>
      <c r="B104" s="14"/>
      <c r="C104" s="8"/>
      <c r="D104" s="8"/>
      <c r="E104" s="8"/>
      <c r="F104" s="8"/>
      <c r="G104" s="8"/>
      <c r="H104" s="8"/>
      <c r="I104" s="8"/>
      <c r="J104" s="8"/>
      <c r="K104" s="8"/>
      <c r="L104" s="8"/>
      <c r="M104" s="8"/>
      <c r="N104" s="8"/>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c r="HE104" s="10"/>
      <c r="HF104" s="10"/>
      <c r="HG104" s="10"/>
      <c r="HH104" s="10"/>
      <c r="HI104" s="10"/>
      <c r="HJ104" s="10"/>
      <c r="HK104" s="10"/>
      <c r="HL104" s="10"/>
      <c r="HM104" s="10"/>
      <c r="HN104" s="10"/>
      <c r="HO104" s="10"/>
      <c r="HP104" s="10"/>
      <c r="HQ104" s="10"/>
      <c r="HR104" s="10"/>
      <c r="HS104" s="10"/>
      <c r="HT104" s="10"/>
      <c r="HU104" s="10"/>
      <c r="HV104" s="10"/>
      <c r="HW104" s="10"/>
      <c r="HX104" s="10"/>
      <c r="HY104" s="10"/>
      <c r="HZ104" s="10"/>
      <c r="IA104" s="10"/>
      <c r="IB104" s="10"/>
      <c r="IC104" s="10"/>
      <c r="ID104" s="10"/>
      <c r="IE104" s="10"/>
      <c r="IF104" s="10"/>
      <c r="IG104" s="10"/>
      <c r="IH104" s="10"/>
      <c r="II104" s="10"/>
      <c r="IJ104" s="10"/>
      <c r="IK104" s="10"/>
      <c r="IL104" s="10"/>
      <c r="IM104" s="10"/>
      <c r="IN104" s="10"/>
      <c r="IO104" s="10"/>
      <c r="IP104" s="10"/>
      <c r="IQ104" s="10"/>
    </row>
    <row r="105" spans="1:251">
      <c r="A105" s="11"/>
      <c r="B105" s="14"/>
      <c r="C105" s="8"/>
      <c r="D105" s="8"/>
      <c r="E105" s="8"/>
      <c r="F105" s="8"/>
      <c r="G105" s="8"/>
      <c r="H105" s="8"/>
      <c r="I105" s="8"/>
      <c r="J105" s="8"/>
      <c r="K105" s="8"/>
      <c r="L105" s="8"/>
      <c r="M105" s="8"/>
      <c r="N105" s="8"/>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c r="HE105" s="10"/>
      <c r="HF105" s="10"/>
      <c r="HG105" s="10"/>
      <c r="HH105" s="10"/>
      <c r="HI105" s="10"/>
      <c r="HJ105" s="10"/>
      <c r="HK105" s="10"/>
      <c r="HL105" s="10"/>
      <c r="HM105" s="10"/>
      <c r="HN105" s="10"/>
      <c r="HO105" s="10"/>
      <c r="HP105" s="10"/>
      <c r="HQ105" s="10"/>
      <c r="HR105" s="10"/>
      <c r="HS105" s="10"/>
      <c r="HT105" s="10"/>
      <c r="HU105" s="10"/>
      <c r="HV105" s="10"/>
      <c r="HW105" s="10"/>
      <c r="HX105" s="10"/>
      <c r="HY105" s="10"/>
      <c r="HZ105" s="10"/>
      <c r="IA105" s="10"/>
      <c r="IB105" s="10"/>
      <c r="IC105" s="10"/>
      <c r="ID105" s="10"/>
      <c r="IE105" s="10"/>
      <c r="IF105" s="10"/>
      <c r="IG105" s="10"/>
      <c r="IH105" s="10"/>
      <c r="II105" s="10"/>
      <c r="IJ105" s="10"/>
      <c r="IK105" s="10"/>
      <c r="IL105" s="10"/>
      <c r="IM105" s="10"/>
      <c r="IN105" s="10"/>
      <c r="IO105" s="10"/>
      <c r="IP105" s="10"/>
      <c r="IQ105" s="10"/>
    </row>
    <row r="106" spans="1:25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c r="HE106" s="10"/>
      <c r="HF106" s="10"/>
      <c r="HG106" s="10"/>
      <c r="HH106" s="10"/>
      <c r="HI106" s="10"/>
      <c r="HJ106" s="10"/>
      <c r="HK106" s="10"/>
      <c r="HL106" s="10"/>
      <c r="HM106" s="10"/>
      <c r="HN106" s="10"/>
      <c r="HO106" s="10"/>
      <c r="HP106" s="10"/>
      <c r="HQ106" s="10"/>
      <c r="HR106" s="10"/>
      <c r="HS106" s="10"/>
      <c r="HT106" s="10"/>
      <c r="HU106" s="10"/>
      <c r="HV106" s="10"/>
      <c r="HW106" s="10"/>
      <c r="HX106" s="10"/>
      <c r="HY106" s="10"/>
      <c r="HZ106" s="10"/>
      <c r="IA106" s="10"/>
      <c r="IB106" s="10"/>
      <c r="IC106" s="10"/>
      <c r="ID106" s="10"/>
      <c r="IE106" s="10"/>
      <c r="IF106" s="10"/>
      <c r="IG106" s="10"/>
      <c r="IH106" s="10"/>
      <c r="II106" s="10"/>
      <c r="IJ106" s="10"/>
      <c r="IK106" s="10"/>
      <c r="IL106" s="10"/>
      <c r="IM106" s="10"/>
      <c r="IN106" s="10"/>
      <c r="IO106" s="10"/>
      <c r="IP106" s="10"/>
      <c r="IQ106" s="10"/>
    </row>
  </sheetData>
  <mergeCells count="33">
    <mergeCell ref="A98:G98"/>
    <mergeCell ref="A99:G99"/>
    <mergeCell ref="A100:G100"/>
    <mergeCell ref="A101:G101"/>
    <mergeCell ref="A93:G93"/>
    <mergeCell ref="A94:G94"/>
    <mergeCell ref="A95:G95"/>
    <mergeCell ref="A96:G96"/>
    <mergeCell ref="A97:G97"/>
    <mergeCell ref="F89:G89"/>
    <mergeCell ref="D12:D16"/>
    <mergeCell ref="A91:G91"/>
    <mergeCell ref="A92:G92"/>
    <mergeCell ref="A17:G17"/>
    <mergeCell ref="A57:G57"/>
    <mergeCell ref="A81:G81"/>
    <mergeCell ref="A85:G85"/>
    <mergeCell ref="A89:E89"/>
    <mergeCell ref="A1:G1"/>
    <mergeCell ref="A12:A16"/>
    <mergeCell ref="A5:G5"/>
    <mergeCell ref="F12:F16"/>
    <mergeCell ref="G12:G16"/>
    <mergeCell ref="A10:G10"/>
    <mergeCell ref="A9:C9"/>
    <mergeCell ref="A6:C8"/>
    <mergeCell ref="D6:G6"/>
    <mergeCell ref="D7:G7"/>
    <mergeCell ref="D8:G8"/>
    <mergeCell ref="D9:G9"/>
    <mergeCell ref="E12:E16"/>
    <mergeCell ref="B12:C15"/>
    <mergeCell ref="F2:G2"/>
  </mergeCells>
  <phoneticPr fontId="9" type="noConversion"/>
  <pageMargins left="0.25" right="0.25" top="0.75" bottom="0.75" header="0.3" footer="0.3"/>
  <pageSetup paperSize="9" scale="2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10319-525B-48A2-BF76-E53718A88490}">
  <dimension ref="A1:N32"/>
  <sheetViews>
    <sheetView view="pageBreakPreview" topLeftCell="A12" zoomScale="70" zoomScaleNormal="55" zoomScaleSheetLayoutView="70" workbookViewId="0">
      <selection activeCell="R9" sqref="R9"/>
    </sheetView>
  </sheetViews>
  <sheetFormatPr defaultRowHeight="14.4"/>
  <cols>
    <col min="2" max="2" width="53.33203125" customWidth="1"/>
    <col min="3" max="3" width="15.109375" customWidth="1"/>
    <col min="4" max="4" width="9.6640625" customWidth="1"/>
    <col min="5" max="14" width="9.5546875" customWidth="1"/>
  </cols>
  <sheetData>
    <row r="1" spans="1:14" ht="21">
      <c r="A1" s="44" t="s">
        <v>0</v>
      </c>
      <c r="B1" s="44"/>
      <c r="C1" s="44"/>
      <c r="D1" s="44"/>
      <c r="E1" s="44"/>
      <c r="F1" s="44"/>
      <c r="G1" s="44"/>
      <c r="H1" s="44"/>
      <c r="I1" s="44"/>
      <c r="J1" s="44"/>
      <c r="K1" s="44"/>
      <c r="L1" s="44"/>
      <c r="M1" s="44"/>
      <c r="N1" s="44"/>
    </row>
    <row r="2" spans="1:14" ht="21">
      <c r="A2" s="2"/>
      <c r="J2" s="1"/>
      <c r="K2" s="1"/>
      <c r="L2" s="12"/>
      <c r="N2" s="13"/>
    </row>
    <row r="3" spans="1:14" ht="21">
      <c r="A3" s="2"/>
      <c r="J3" s="1"/>
      <c r="K3" s="1"/>
      <c r="L3" s="12"/>
      <c r="N3" s="7"/>
    </row>
    <row r="4" spans="1:14" ht="21">
      <c r="A4" s="2"/>
      <c r="B4" s="2"/>
      <c r="C4" s="2"/>
      <c r="D4" s="2"/>
      <c r="E4" s="2"/>
      <c r="F4" s="2"/>
      <c r="G4" s="2"/>
      <c r="H4" s="1"/>
      <c r="I4" s="1"/>
      <c r="J4" s="1"/>
      <c r="K4" s="1"/>
      <c r="L4" s="5"/>
      <c r="M4" s="5"/>
    </row>
    <row r="5" spans="1:14" ht="40.5" customHeight="1">
      <c r="A5" s="72" t="s">
        <v>1</v>
      </c>
      <c r="B5" s="72"/>
      <c r="C5" s="72"/>
      <c r="D5" s="72"/>
      <c r="E5" s="72"/>
      <c r="F5" s="72"/>
      <c r="G5" s="72"/>
      <c r="H5" s="72"/>
      <c r="I5" s="72"/>
      <c r="J5" s="72"/>
      <c r="K5" s="72"/>
      <c r="L5" s="72"/>
      <c r="M5" s="72"/>
      <c r="N5" s="72"/>
    </row>
    <row r="6" spans="1:14">
      <c r="A6" s="73" t="s">
        <v>2</v>
      </c>
      <c r="B6" s="74"/>
      <c r="C6" s="69" t="s">
        <v>3</v>
      </c>
      <c r="D6" s="69"/>
      <c r="E6" s="69"/>
      <c r="F6" s="69"/>
      <c r="G6" s="69"/>
      <c r="H6" s="69"/>
      <c r="I6" s="69"/>
      <c r="J6" s="69"/>
      <c r="K6" s="69"/>
      <c r="L6" s="69"/>
      <c r="M6" s="69"/>
      <c r="N6" s="69"/>
    </row>
    <row r="7" spans="1:14">
      <c r="A7" s="75"/>
      <c r="B7" s="76"/>
      <c r="C7" s="69" t="s">
        <v>4</v>
      </c>
      <c r="D7" s="69"/>
      <c r="E7" s="69"/>
      <c r="F7" s="69"/>
      <c r="G7" s="69"/>
      <c r="H7" s="69"/>
      <c r="I7" s="69"/>
      <c r="J7" s="69"/>
      <c r="K7" s="69"/>
      <c r="L7" s="69"/>
      <c r="M7" s="69"/>
      <c r="N7" s="69"/>
    </row>
    <row r="8" spans="1:14">
      <c r="A8" s="77"/>
      <c r="B8" s="78"/>
      <c r="C8" s="69" t="s">
        <v>5</v>
      </c>
      <c r="D8" s="69"/>
      <c r="E8" s="69"/>
      <c r="F8" s="69"/>
      <c r="G8" s="69"/>
      <c r="H8" s="69"/>
      <c r="I8" s="69"/>
      <c r="J8" s="69"/>
      <c r="K8" s="69"/>
      <c r="L8" s="69"/>
      <c r="M8" s="69"/>
      <c r="N8" s="69"/>
    </row>
    <row r="9" spans="1:14" ht="32.25" customHeight="1">
      <c r="A9" s="67" t="s">
        <v>6</v>
      </c>
      <c r="B9" s="68"/>
      <c r="C9" s="69" t="s">
        <v>7</v>
      </c>
      <c r="D9" s="69"/>
      <c r="E9" s="69"/>
      <c r="F9" s="69"/>
      <c r="G9" s="69"/>
      <c r="H9" s="69"/>
      <c r="I9" s="69"/>
      <c r="J9" s="69"/>
      <c r="K9" s="69"/>
      <c r="L9" s="69"/>
      <c r="M9" s="69"/>
      <c r="N9" s="69"/>
    </row>
    <row r="11" spans="1:14" ht="294" customHeight="1">
      <c r="A11" s="71" t="s">
        <v>181</v>
      </c>
      <c r="B11" s="71"/>
      <c r="C11" s="71"/>
      <c r="D11" s="71"/>
      <c r="E11" s="71"/>
      <c r="F11" s="71"/>
      <c r="G11" s="71"/>
      <c r="H11" s="71"/>
      <c r="I11" s="71"/>
      <c r="J11" s="71"/>
      <c r="K11" s="71"/>
      <c r="L11" s="71"/>
      <c r="M11" s="71"/>
      <c r="N11" s="71"/>
    </row>
    <row r="12" spans="1:14" ht="382.5" customHeight="1">
      <c r="A12" s="71"/>
      <c r="B12" s="71"/>
      <c r="C12" s="71"/>
      <c r="D12" s="71"/>
      <c r="E12" s="71"/>
      <c r="F12" s="71"/>
      <c r="G12" s="71"/>
      <c r="H12" s="71"/>
      <c r="I12" s="71"/>
      <c r="J12" s="71"/>
      <c r="K12" s="71"/>
      <c r="L12" s="71"/>
      <c r="M12" s="71"/>
      <c r="N12" s="71"/>
    </row>
    <row r="13" spans="1:14" ht="18">
      <c r="A13" s="15"/>
      <c r="B13" s="15"/>
      <c r="C13" s="15"/>
      <c r="D13" s="15"/>
      <c r="E13" s="15"/>
      <c r="F13" s="15"/>
      <c r="G13" s="15"/>
      <c r="H13" s="15"/>
      <c r="I13" s="15"/>
      <c r="J13" s="15"/>
      <c r="K13" s="15"/>
      <c r="L13" s="15"/>
      <c r="M13" s="15"/>
      <c r="N13" s="16"/>
    </row>
    <row r="14" spans="1:14" ht="18">
      <c r="A14" s="70" t="s">
        <v>8</v>
      </c>
      <c r="B14" s="70" t="s">
        <v>24</v>
      </c>
      <c r="C14" s="70" t="s">
        <v>25</v>
      </c>
      <c r="D14" s="70" t="s">
        <v>33</v>
      </c>
      <c r="E14" s="70"/>
      <c r="F14" s="70"/>
      <c r="G14" s="70"/>
      <c r="H14" s="70"/>
      <c r="I14" s="70"/>
      <c r="J14" s="70"/>
      <c r="K14" s="70"/>
      <c r="L14" s="70"/>
      <c r="M14" s="70"/>
      <c r="N14" s="70"/>
    </row>
    <row r="15" spans="1:14" ht="18">
      <c r="A15" s="70"/>
      <c r="B15" s="70"/>
      <c r="C15" s="70"/>
      <c r="D15" s="17">
        <v>1</v>
      </c>
      <c r="E15" s="17">
        <v>2</v>
      </c>
      <c r="F15" s="17">
        <v>3</v>
      </c>
      <c r="G15" s="17">
        <v>4</v>
      </c>
      <c r="H15" s="17">
        <v>5</v>
      </c>
      <c r="I15" s="17">
        <v>6</v>
      </c>
      <c r="J15" s="17">
        <v>7</v>
      </c>
      <c r="K15" s="17">
        <v>8</v>
      </c>
      <c r="L15" s="17">
        <v>9</v>
      </c>
      <c r="M15" s="17">
        <v>10</v>
      </c>
      <c r="N15" s="18">
        <v>10</v>
      </c>
    </row>
    <row r="16" spans="1:14" ht="66.75" customHeight="1">
      <c r="A16" s="19">
        <v>1</v>
      </c>
      <c r="B16" s="20" t="s">
        <v>26</v>
      </c>
      <c r="C16" s="20"/>
      <c r="D16" s="21"/>
      <c r="E16" s="21"/>
      <c r="F16" s="21"/>
      <c r="G16" s="21"/>
      <c r="H16" s="21"/>
      <c r="I16" s="21"/>
      <c r="J16" s="21"/>
      <c r="K16" s="21"/>
      <c r="L16" s="21"/>
      <c r="M16" s="22"/>
      <c r="N16" s="64" t="s">
        <v>40</v>
      </c>
    </row>
    <row r="17" spans="1:14" ht="18">
      <c r="A17" s="19">
        <v>2</v>
      </c>
      <c r="B17" s="20" t="s">
        <v>34</v>
      </c>
      <c r="C17" s="20"/>
      <c r="D17" s="21"/>
      <c r="E17" s="21"/>
      <c r="F17" s="21"/>
      <c r="G17" s="21"/>
      <c r="H17" s="21"/>
      <c r="I17" s="21"/>
      <c r="J17" s="21"/>
      <c r="K17" s="21"/>
      <c r="L17" s="21"/>
      <c r="M17" s="22"/>
      <c r="N17" s="64"/>
    </row>
    <row r="18" spans="1:14" ht="18">
      <c r="A18" s="19">
        <v>3</v>
      </c>
      <c r="B18" s="20" t="s">
        <v>35</v>
      </c>
      <c r="C18" s="17"/>
      <c r="D18" s="21"/>
      <c r="E18" s="21"/>
      <c r="F18" s="21"/>
      <c r="G18" s="21"/>
      <c r="H18" s="21"/>
      <c r="I18" s="21"/>
      <c r="J18" s="21"/>
      <c r="K18" s="21"/>
      <c r="L18" s="21"/>
      <c r="M18" s="22"/>
      <c r="N18" s="64"/>
    </row>
    <row r="19" spans="1:14" ht="18">
      <c r="A19" s="19">
        <v>4</v>
      </c>
      <c r="B19" s="20" t="s">
        <v>36</v>
      </c>
      <c r="C19" s="17"/>
      <c r="D19" s="21"/>
      <c r="E19" s="21"/>
      <c r="F19" s="21"/>
      <c r="G19" s="21"/>
      <c r="H19" s="21"/>
      <c r="I19" s="21"/>
      <c r="J19" s="21"/>
      <c r="K19" s="21"/>
      <c r="L19" s="21"/>
      <c r="M19" s="22"/>
      <c r="N19" s="64"/>
    </row>
    <row r="20" spans="1:14" ht="18">
      <c r="A20" s="19">
        <v>5</v>
      </c>
      <c r="B20" s="20" t="s">
        <v>17</v>
      </c>
      <c r="C20" s="17"/>
      <c r="D20" s="21"/>
      <c r="E20" s="21"/>
      <c r="F20" s="21"/>
      <c r="G20" s="21"/>
      <c r="H20" s="21"/>
      <c r="I20" s="21"/>
      <c r="J20" s="21"/>
      <c r="K20" s="21"/>
      <c r="L20" s="21"/>
      <c r="M20" s="22"/>
      <c r="N20" s="64"/>
    </row>
    <row r="21" spans="1:14" ht="36">
      <c r="A21" s="19">
        <v>6</v>
      </c>
      <c r="B21" s="20" t="s">
        <v>38</v>
      </c>
      <c r="C21" s="17"/>
      <c r="D21" s="21"/>
      <c r="E21" s="21"/>
      <c r="F21" s="21"/>
      <c r="G21" s="21"/>
      <c r="H21" s="21"/>
      <c r="I21" s="21"/>
      <c r="J21" s="21"/>
      <c r="K21" s="21"/>
      <c r="L21" s="21"/>
      <c r="M21" s="22"/>
      <c r="N21" s="64"/>
    </row>
    <row r="22" spans="1:14" ht="18">
      <c r="A22" s="19">
        <v>7</v>
      </c>
      <c r="B22" s="20" t="s">
        <v>37</v>
      </c>
      <c r="C22" s="21"/>
      <c r="D22" s="21"/>
      <c r="E22" s="21"/>
      <c r="F22" s="21"/>
      <c r="G22" s="23"/>
      <c r="H22" s="21"/>
      <c r="I22" s="21"/>
      <c r="J22" s="21"/>
      <c r="K22" s="21"/>
      <c r="L22" s="21"/>
      <c r="M22" s="22"/>
      <c r="N22" s="64"/>
    </row>
    <row r="23" spans="1:14" ht="36">
      <c r="A23" s="19">
        <v>8</v>
      </c>
      <c r="B23" s="20" t="s">
        <v>39</v>
      </c>
      <c r="C23" s="21"/>
      <c r="D23" s="21"/>
      <c r="E23" s="21"/>
      <c r="F23" s="21"/>
      <c r="G23" s="23"/>
      <c r="H23" s="21"/>
      <c r="I23" s="21"/>
      <c r="J23" s="21"/>
      <c r="K23" s="21"/>
      <c r="L23" s="21"/>
      <c r="M23" s="22"/>
      <c r="N23" s="64"/>
    </row>
    <row r="24" spans="1:14" ht="36">
      <c r="A24" s="19">
        <v>9</v>
      </c>
      <c r="B24" s="24" t="s">
        <v>27</v>
      </c>
      <c r="C24" s="21"/>
      <c r="D24" s="21"/>
      <c r="E24" s="21"/>
      <c r="F24" s="21"/>
      <c r="G24" s="23"/>
      <c r="H24" s="21"/>
      <c r="I24" s="21"/>
      <c r="J24" s="21"/>
      <c r="K24" s="21"/>
      <c r="L24" s="21"/>
      <c r="M24" s="22"/>
      <c r="N24" s="64"/>
    </row>
    <row r="25" spans="1:14" ht="18">
      <c r="A25" s="19">
        <v>10</v>
      </c>
      <c r="B25" s="25" t="s">
        <v>28</v>
      </c>
      <c r="C25" s="21"/>
      <c r="D25" s="21"/>
      <c r="E25" s="21"/>
      <c r="F25" s="21"/>
      <c r="G25" s="23"/>
      <c r="H25" s="21"/>
      <c r="I25" s="21"/>
      <c r="J25" s="21"/>
      <c r="K25" s="26"/>
      <c r="L25" s="26"/>
      <c r="M25" s="22"/>
      <c r="N25" s="64"/>
    </row>
    <row r="26" spans="1:14" ht="18">
      <c r="A26" s="27"/>
      <c r="B26" s="65" t="s">
        <v>29</v>
      </c>
      <c r="C26" s="65"/>
      <c r="D26" s="65"/>
      <c r="E26" s="16"/>
      <c r="F26" s="16"/>
      <c r="G26" s="28"/>
      <c r="H26" s="16"/>
      <c r="I26" s="16"/>
      <c r="J26" s="16"/>
      <c r="K26" s="16"/>
      <c r="L26" s="16"/>
      <c r="M26" s="16"/>
      <c r="N26" s="16"/>
    </row>
    <row r="27" spans="1:14" ht="18">
      <c r="A27" s="27"/>
      <c r="B27" s="66"/>
      <c r="C27" s="66"/>
      <c r="D27" s="66"/>
      <c r="E27" s="66"/>
      <c r="F27" s="66"/>
      <c r="G27" s="66"/>
      <c r="H27" s="66"/>
      <c r="I27" s="66"/>
      <c r="J27" s="66"/>
      <c r="K27" s="66"/>
      <c r="L27" s="66"/>
      <c r="M27" s="66"/>
      <c r="N27" s="16"/>
    </row>
    <row r="28" spans="1:14" ht="18">
      <c r="A28" s="29"/>
      <c r="B28" s="29"/>
      <c r="C28" s="29"/>
      <c r="D28" s="29"/>
      <c r="E28" s="29"/>
      <c r="F28" s="29"/>
      <c r="G28" s="29"/>
      <c r="H28" s="29"/>
      <c r="I28" s="29"/>
      <c r="J28" s="29"/>
      <c r="K28" s="29"/>
      <c r="L28" s="29"/>
      <c r="M28" s="29"/>
      <c r="N28" s="29"/>
    </row>
    <row r="29" spans="1:14" ht="18">
      <c r="A29" s="29"/>
      <c r="B29" s="16" t="s">
        <v>30</v>
      </c>
      <c r="C29" s="29"/>
      <c r="D29" s="29"/>
      <c r="E29" s="29"/>
      <c r="F29" s="29"/>
      <c r="G29" s="29"/>
      <c r="H29" s="29"/>
      <c r="I29" s="29"/>
      <c r="J29" s="29"/>
      <c r="K29" s="29"/>
      <c r="L29" s="29"/>
      <c r="M29" s="29"/>
      <c r="N29" s="29"/>
    </row>
    <row r="30" spans="1:14" ht="18">
      <c r="A30" s="29"/>
      <c r="B30" s="16" t="s">
        <v>31</v>
      </c>
      <c r="C30" s="29"/>
      <c r="D30" s="29"/>
      <c r="E30" s="29"/>
      <c r="F30" s="29"/>
      <c r="G30" s="29"/>
      <c r="H30" s="29"/>
      <c r="I30" s="29"/>
      <c r="J30" s="29"/>
      <c r="K30" s="29"/>
      <c r="L30" s="29"/>
      <c r="M30" s="29"/>
      <c r="N30" s="29"/>
    </row>
    <row r="31" spans="1:14" ht="18">
      <c r="A31" s="29"/>
      <c r="B31" s="16" t="s">
        <v>32</v>
      </c>
      <c r="C31" s="29"/>
      <c r="D31" s="29"/>
      <c r="E31" s="29"/>
      <c r="F31" s="29"/>
      <c r="G31" s="29"/>
      <c r="H31" s="29"/>
      <c r="I31" s="29"/>
      <c r="J31" s="29"/>
      <c r="K31" s="29"/>
      <c r="L31" s="29"/>
      <c r="M31" s="29"/>
      <c r="N31" s="29"/>
    </row>
    <row r="32" spans="1:14" ht="18">
      <c r="A32" s="29"/>
      <c r="B32" s="16" t="s">
        <v>23</v>
      </c>
      <c r="C32" s="29"/>
      <c r="D32" s="29"/>
      <c r="E32" s="29"/>
      <c r="F32" s="29"/>
      <c r="G32" s="29"/>
      <c r="H32" s="29"/>
      <c r="I32" s="29"/>
      <c r="J32" s="29"/>
      <c r="K32" s="29"/>
      <c r="L32" s="29"/>
      <c r="M32" s="29"/>
      <c r="N32" s="29"/>
    </row>
  </sheetData>
  <protectedRanges>
    <protectedRange sqref="L4:M9 B1:I1 A1:A9 B4:G9 J1:K9 I4:I9 H4:H5 L1:M1" name="Заголовок_1"/>
  </protectedRanges>
  <mergeCells count="16">
    <mergeCell ref="A1:N1"/>
    <mergeCell ref="A5:N5"/>
    <mergeCell ref="A6:B8"/>
    <mergeCell ref="C6:N6"/>
    <mergeCell ref="C7:N7"/>
    <mergeCell ref="C8:N8"/>
    <mergeCell ref="N16:N25"/>
    <mergeCell ref="B26:D26"/>
    <mergeCell ref="B27:M27"/>
    <mergeCell ref="A9:B9"/>
    <mergeCell ref="C9:N9"/>
    <mergeCell ref="A14:A15"/>
    <mergeCell ref="B14:B15"/>
    <mergeCell ref="C14:C15"/>
    <mergeCell ref="D14:N14"/>
    <mergeCell ref="A11:N12"/>
  </mergeCells>
  <pageMargins left="0.32" right="0.25" top="1.1200000000000001"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 4-Тендерна пропозиція</vt:lpstr>
      <vt:lpstr>Додаток 5-Календарний графік</vt:lpstr>
      <vt:lpstr>'Додаток 4-Тендерна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2025-04-02T13:59:09Z</dcterms:modified>
  <cp:category/>
  <cp:contentStatus/>
</cp:coreProperties>
</file>