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97" documentId="13_ncr:1_{E61B6D90-791F-4464-B501-4E49F6C5C490}" xr6:coauthVersionLast="47" xr6:coauthVersionMax="47" xr10:uidLastSave="{AC0A89BA-306A-45A2-AE82-20F7220008F8}"/>
  <bookViews>
    <workbookView xWindow="28680" yWindow="-120" windowWidth="29040" windowHeight="15720" xr2:uid="{00000000-000D-0000-FFFF-FFFF00000000}"/>
  </bookViews>
  <sheets>
    <sheet name="Пропозиція_товари" sheetId="6" r:id="rId1"/>
    <sheet name="Додаток 2. Розподіл" sheetId="8" r:id="rId2"/>
  </sheets>
  <externalReferences>
    <externalReference r:id="rId3"/>
  </externalReferences>
  <definedNames>
    <definedName name="_xlnm.Print_Area" localSheetId="0">Пропозиція_товари!$A$1:$L$35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" l="1"/>
  <c r="E18" i="6"/>
  <c r="E17" i="6"/>
  <c r="E16" i="6"/>
  <c r="B26" i="8"/>
  <c r="B15" i="8" l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G15" i="6"/>
  <c r="G19" i="6" l="1"/>
  <c r="G18" i="6"/>
  <c r="G17" i="6"/>
  <c r="G16" i="6"/>
  <c r="F20" i="6" l="1"/>
</calcChain>
</file>

<file path=xl/sharedStrings.xml><?xml version="1.0" encoding="utf-8"?>
<sst xmlns="http://schemas.openxmlformats.org/spreadsheetml/2006/main" count="90" uniqueCount="56">
  <si>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</si>
  <si>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</si>
  <si>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</si>
  <si>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</si>
  <si>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</si>
  <si>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</si>
  <si>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</si>
  <si>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</si>
  <si>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</si>
  <si>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</si>
  <si>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</si>
  <si>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</si>
  <si>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</si>
  <si>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</si>
  <si>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</si>
  <si>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</si>
  <si>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</si>
  <si>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</si>
  <si>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</si>
  <si>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</si>
  <si>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</si>
  <si>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</si>
  <si>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</si>
  <si>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</si>
  <si>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</si>
  <si>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</si>
  <si>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Додаток №1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</si>
  <si>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</t>
    </r>
    <r>
      <rPr>
        <sz val="11"/>
        <rFont val="Times New Roman"/>
        <family val="1"/>
        <charset val="204"/>
      </rPr>
      <t xml:space="preserve">купівлі електрофурнітури в рамках ремонтних робіт для потреб Товариства Червоного Хреста України.  </t>
    </r>
  </si>
  <si>
    <t>Од.виміру</t>
  </si>
  <si>
    <t>Вартість пропозиції учасника включає доставку, розвантаження, перенос та складування на складах вручну (перший поверх, до 100 метрів від місця розвантаження), прибирання сміття, відновлення пошкоджених в процесі розвантаження, переносу та складування поверхонь за адресами відповідно до розподілу, вказаного у Додатку №2 до Запиту.
Всі бренди наведені у даній специфікації є прикладами функціональних та якісних характеристик, Учасник може запропонувати аналоги з характеристиками не нижче. У випадку пропозиції аналогу, учасник має надати порівняльну таблицю аналогів з порівнянням основних характеристик.
Товари, що поставляються, повинні відповідати вимогам, що до них пред'являються. Допускаються більші технічні та функціональні можливості, але не менші.</t>
  </si>
  <si>
    <t xml:space="preserve"> ** Закупівля відбувається одним лотом </t>
  </si>
  <si>
    <r>
      <t xml:space="preserve">Ми погоджуємось, що всі витрати, пов’язані з </t>
    </r>
    <r>
      <rPr>
        <sz val="11"/>
        <rFont val="Times New Roman"/>
        <family val="1"/>
        <charset val="204"/>
      </rPr>
      <t>доставкою товару: доставка, розвантаження, перенос та складування на складах вручну (перший поверх, до 100 метрів від місця розвантаження), прибирання сміття, відновлення пошкоджених в процесі розвантаження, переносу та складування поверхонь  здійснюють</t>
    </r>
    <r>
      <rPr>
        <sz val="11"/>
        <color theme="1"/>
        <rFont val="Times New Roman"/>
        <family val="1"/>
        <charset val="204"/>
      </rPr>
      <t>ся за рахунок Постачальника відповідно до розподілу, вказаного у Додатку №2 до Запиту.</t>
    </r>
  </si>
  <si>
    <t>Ми погоджуємося та ознайомлені з умовами типового Договору  ТЧХУ (Додаток №3 до Запиту).</t>
  </si>
  <si>
    <t>Ми погоджуємось зафіксувати цінову пропозицію протягом 90 календарних днів з моменту подачі.</t>
  </si>
  <si>
    <t xml:space="preserve">Додаток №2 до Запиту                                                     </t>
  </si>
  <si>
    <t xml:space="preserve">Розподіл продукції                                                                                                                                                        </t>
  </si>
  <si>
    <t>№п/н</t>
  </si>
  <si>
    <t xml:space="preserve">Назва організації           </t>
  </si>
  <si>
    <t xml:space="preserve">Назва ТМЦ, кількість                             </t>
  </si>
  <si>
    <t>Населенний пункт/місто</t>
  </si>
  <si>
    <t>Товариство Червоного Хреста України</t>
  </si>
  <si>
    <t>м. Київ</t>
  </si>
  <si>
    <t>м. Дніпро</t>
  </si>
  <si>
    <t>Розетка Schneider (Шнайдер) Asfora із заземленням, біла, з рамкою, 350 шт.</t>
  </si>
  <si>
    <t>Розетка Schneider (Шнайдер) Asfora комп'ютерна RJ45 кат. 5е UTP, біла, з рамкою, 50 шт.</t>
  </si>
  <si>
    <t>Вимикач Schneider (Шнайдер) Asfora 1-клавішний, білий, з рамкою, 40 шт.</t>
  </si>
  <si>
    <t>Світильник ECO PANEL600 36W 840 UGR19 WT, 150 шт.</t>
  </si>
  <si>
    <t>Розетка Schneider (Шнайдер) Asfora із заземленням, біла, з рамкою, 300 шт.</t>
  </si>
  <si>
    <t>Вимикач Schneider (Шнайдер) Asfora 2-клавішний, білий, з рамкою, 30 шт.</t>
  </si>
  <si>
    <t>с. Мартусівка Бориспільського району Київської області</t>
  </si>
  <si>
    <t>шт</t>
  </si>
  <si>
    <r>
      <rPr>
        <b/>
        <i/>
        <sz val="11"/>
        <color theme="1"/>
        <rFont val="Times New Roman"/>
        <family val="1"/>
        <charset val="204"/>
      </rPr>
      <t>Світильник ECO PANEL600 36W 840 UGR19 WT (або аналог)</t>
    </r>
    <r>
      <rPr>
        <i/>
        <sz val="11"/>
        <color theme="1"/>
        <rFont val="Times New Roman"/>
        <family val="1"/>
        <charset val="204"/>
      </rPr>
      <t xml:space="preserve">
Кольорова температура: 4000 K 
Позначення кольору: Холодний білий 
Середній термін служби, год.: 50000 
Вид монтажу: Вбудований у підвісну стелю 600х600 тип Armstrong
Група світильників: Світлова LED панель 
Клас електробезпеки: I 
Клас захисту IK (удароміцність): ІК02 
Колір корпусу: Білий 
Колірна температура джерела, K: 4000 
Кут розсіювання: 90° 
Матеріал корпуса: Алюміній 
Номінальна напруга, В: 220-240 
Оптична система світильника: Розсіювач матовий 
Пило- вологозахист IP: 40 
Поверхня для встановлення: Нормально-займисті матеріали 
Потужність (Вт): 36 
Призначення: Загальне освітлення 
Розподіл світла: пряме 
Розсіювач: Полістирол 
Світловий потік, Lm: 3240 
Умови експлуатації: -10 - +45 С</t>
    </r>
  </si>
  <si>
    <r>
      <rPr>
        <b/>
        <i/>
        <sz val="11"/>
        <color theme="1"/>
        <rFont val="Times New Roman"/>
        <family val="1"/>
        <charset val="204"/>
      </rPr>
      <t>Вимикач Schneider (Шнайдер) Asfora 2-клавішний, білий, з рамкою (або аналог)</t>
    </r>
    <r>
      <rPr>
        <i/>
        <sz val="11"/>
        <color theme="1"/>
        <rFont val="Times New Roman"/>
        <family val="1"/>
        <charset val="204"/>
      </rPr>
      <t xml:space="preserve">
Кількість клавіш 2
Функція перемикання: Одноклавішний вимикач
Тип електричного навантаження: Навантаження для енергозберігаючих ламп з баластом: 100 Вт
Відтінок кольору: Білий
Тип пакування: Флоу-пак
Монтаж пристрою: Вбудований
Діапазон потужності: 2300 Вт
Номінальний струм: 10 AX на 250 В змінний струм
Кількість кабелів: 2 кабель(лі) 2,5 мм²
Довжина зачистки проводів: 13,0 мм
Матеріал: ABS (акрилонітрил-бутадієн-стирол)
Покриття поверхні: Глянцевий
Матеріал провідника: Мідь
Спосіб кріплення: Гвинтами або монтажними лапками 51…70 мм
Клеми підключення: Безгвинтові затискачі
Мінімальне спотворення ширини імпульсу: IP20</t>
    </r>
  </si>
  <si>
    <r>
      <rPr>
        <b/>
        <i/>
        <sz val="11"/>
        <color theme="1"/>
        <rFont val="Times New Roman"/>
        <family val="1"/>
        <charset val="204"/>
      </rPr>
      <t>Вимикач Schneider (Шнайдер) Asfora 1-клавішний, білий, з рамкою (або аналог)</t>
    </r>
    <r>
      <rPr>
        <i/>
        <sz val="11"/>
        <color theme="1"/>
        <rFont val="Times New Roman"/>
        <family val="1"/>
        <charset val="204"/>
      </rPr>
      <t xml:space="preserve"> 
Кількість клавіш 1
Функція перемикання: Одноклавішний вимикач
Тип електричного навантаження: Навантаження для енергозберігаючих ламп з баластом: 100 Вт
Відтінок кольору: Білий
Тип пакування: Флоу-пак
Монтаж пристрою: Вбудований
Діапазон потужності: 2300 Вт
Номінальний струм: 10 AX на 250 В змінний струм
Кількість кабелів: 2 кабель(лі) 2,5 мм²
Довжина зачистки проводів: 13,0 мм
Матеріал: ABS (акрилонітрил-бутадієн-стирол)
Покриття поверхні: Глянцевий
Матеріал провідника: Мідь
Спосіб кріплення: Гвинтами або монтажними лапками 51…70 мм
Клеми підключення: Безгвинтові затискачі
Мінімальне спотворення ширини імпульсу: IP20</t>
    </r>
  </si>
  <si>
    <r>
      <rPr>
        <b/>
        <i/>
        <sz val="11"/>
        <rFont val="Times New Roman"/>
        <family val="1"/>
        <charset val="204"/>
      </rPr>
      <t>Розетка Schneider (Шнайдер) Asfora комп'ютерна RJ45 кат. 5е UTP, біла, з рамкою (або аналог)</t>
    </r>
    <r>
      <rPr>
        <i/>
        <sz val="11"/>
        <rFont val="Times New Roman"/>
        <family val="1"/>
        <charset val="204"/>
      </rPr>
      <t xml:space="preserve">
Тип екранування кабелю: UTP
Тип комп'ютерної розетки: RJ45
Тип пакування: Флоу-пак
Відтінок кольору: Білий
Монтаж пристрою: Вбудований
Кількість розеток: 1
Категорія мережі обміну даними: 5e
Клеми підключення: IDC
Кількість кабелів: 1 кабель(лі)
Покриття поверхні: Глянцевий
Матеріал: ABS (акрилонітрил-бутадієн-стирол)
Матеріал провідника: Мідь
Спосіб кріплення: Монтажні лапки 51…80 мм
Ступінь захисту: IP20</t>
    </r>
  </si>
  <si>
    <r>
      <rPr>
        <b/>
        <i/>
        <sz val="11"/>
        <rFont val="Times New Roman"/>
        <family val="1"/>
        <charset val="204"/>
      </rPr>
      <t>Розетка Schneider (Шнайдер) Asfora із заземленням, біла, з рамкою (або аналог)</t>
    </r>
    <r>
      <rPr>
        <i/>
        <sz val="11"/>
        <rFont val="Times New Roman"/>
        <family val="1"/>
        <charset val="204"/>
      </rPr>
      <t xml:space="preserve">
Конфігурація вихідних полюсів: 2P + E
Відтінок кольору: Білий
Тип пакування: Флоу-пак
Монтаж пристрою: Вбудований
Спосіб кріплення: Гвинтами або монтажними лапками 51…69 мм
Стандарт роз’єму: CEE 7/3
Стандарт роз’єму: Шуко
Опис стандарту роз'єму: Заземлення
Діапазон потужності: 3680 Вт
Номінальний струм: 16 A на 250 В змінний струм
Покриття поверхні: Глянцевий
Матеріал: ABS (акрилонітрил-бутадієн-стирол): 
Довжина зачистки проводів: 13,0 мм
Матеріал провідника: Мідь
Клеми підключення: Підйомні клеми
Кількість кабелів: 2 кабель(лі) 2,5 мм²
Мінімальне спотворення ширини імпульсу: IP20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</si>
</sst>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i/>
      <sz val="12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3" fillId="2" borderId="30" xfId="0" applyNumberFormat="1" applyFont="1" applyFill="1" applyBorder="1" applyAlignment="1">
      <alignment vertical="center" wrapText="1"/>
    </xf>
    <xf numFmtId="4" fontId="3" fillId="2" borderId="31" xfId="0" applyNumberFormat="1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right" wrapText="1"/>
    </xf>
    <xf numFmtId="0" fontId="22" fillId="0" borderId="0" xfId="0" applyFont="1" applyAlignment="1">
      <alignment horizontal="center" vertical="center"/>
    </xf>
    <xf numFmtId="0" fontId="24" fillId="3" borderId="3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4" fillId="4" borderId="37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4" fontId="28" fillId="0" borderId="24" xfId="0" applyNumberFormat="1" applyFont="1" applyBorder="1" applyAlignment="1">
      <alignment horizontal="center" vertical="center" wrapText="1"/>
    </xf>
    <xf numFmtId="4" fontId="18" fillId="0" borderId="37" xfId="1" applyNumberFormat="1" applyFont="1" applyBorder="1" applyAlignment="1">
      <alignment horizontal="left" vertical="top" wrapText="1"/>
    </xf>
    <xf numFmtId="0" fontId="18" fillId="0" borderId="37" xfId="1" applyFont="1" applyBorder="1" applyAlignment="1">
      <alignment horizontal="left" vertical="top" wrapText="1"/>
    </xf>
    <xf numFmtId="0" fontId="6" fillId="0" borderId="37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2" borderId="29" xfId="0" applyNumberFormat="1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6" fillId="0" borderId="37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3" fillId="0" borderId="4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23" fillId="0" borderId="0" xfId="0" applyFont="1" applyAlignment="1">
      <alignment horizontal="center" wrapText="1"/>
    </xf>
  </cellXfs>
  <cellStyles count="2">
    <cellStyle name="Звичайний" xfId="0" builtinId="0"/>
    <cellStyle name="Обычный 4" xfId="1" xr:uid="{284ED489-6AEF-4A2A-B902-5878F0E8CEEC}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7DE3A902-FC8D-4DDE-953D-1F61EDD05001}"/>
            </a:ext>
          </a:extLst>
        </xdr:cNvPr>
        <xdr:cNvSpPr>
          <a:spLocks noChangeAspect="1" noChangeArrowheads="1"/>
        </xdr:cNvSpPr>
      </xdr:nvSpPr>
      <xdr:spPr bwMode="auto">
        <a:xfrm>
          <a:off x="4244340" y="1577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165DF028-A0D8-4924-B04A-D2696746CD4D}"/>
            </a:ext>
          </a:extLst>
        </xdr:cNvPr>
        <xdr:cNvSpPr>
          <a:spLocks noChangeAspect="1" noChangeArrowheads="1"/>
        </xdr:cNvSpPr>
      </xdr:nvSpPr>
      <xdr:spPr bwMode="auto">
        <a:xfrm>
          <a:off x="4244340" y="1577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dcrossukraine-my.sharepoint.com/personal/m_ilin_redcross_org_ua/Documents/&#1056;&#1086;&#1073;&#1086;&#1095;&#1080;&#1081;%20&#1089;&#1090;&#1110;&#1083;/NRC%20BoQ.xlsx" TargetMode="External"/><Relationship Id="rId1" Type="http://schemas.openxmlformats.org/officeDocument/2006/relationships/externalLinkPath" Target="/personal/m_ilin_redcross_org_ua/Documents/&#1056;&#1086;&#1073;&#1086;&#1095;&#1080;&#1081;%20&#1089;&#1090;&#1110;&#1083;/NRC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Чикаленко, 30"/>
      <sheetName val="Виконкомівська"/>
      <sheetName val="Мартусівка"/>
    </sheetNames>
    <sheetDataSet>
      <sheetData sheetId="0" refreshError="1">
        <row r="14">
          <cell r="D14">
            <v>350</v>
          </cell>
        </row>
        <row r="15">
          <cell r="D15">
            <v>50</v>
          </cell>
        </row>
        <row r="16">
          <cell r="D16">
            <v>40</v>
          </cell>
        </row>
        <row r="17">
          <cell r="D17">
            <v>150</v>
          </cell>
        </row>
      </sheetData>
      <sheetData sheetId="1" refreshError="1">
        <row r="14">
          <cell r="D14">
            <v>350</v>
          </cell>
        </row>
        <row r="15">
          <cell r="D15">
            <v>50</v>
          </cell>
        </row>
        <row r="16">
          <cell r="D16">
            <v>40</v>
          </cell>
        </row>
        <row r="17">
          <cell r="D17">
            <v>150</v>
          </cell>
        </row>
      </sheetData>
      <sheetData sheetId="2" refreshError="1">
        <row r="14">
          <cell r="D14">
            <v>300</v>
          </cell>
        </row>
        <row r="15">
          <cell r="D15">
            <v>50</v>
          </cell>
        </row>
        <row r="16">
          <cell r="D16">
            <v>40</v>
          </cell>
        </row>
        <row r="17">
          <cell r="D17">
            <v>30</v>
          </cell>
        </row>
        <row r="18">
          <cell r="D18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3"/>
  <sheetViews>
    <sheetView showGridLines="0" tabSelected="1" view="pageBreakPreview" topLeftCell="A15" zoomScale="80" zoomScaleNormal="80" zoomScaleSheetLayoutView="80" workbookViewId="0">
      <selection activeCell="C16" sqref="C16"/>
    </sheetView>
  </sheetViews>
  <sheetFormatPr defaultColWidth="9.109375" defaultRowHeight="21" x14ac:dyDescent="0.4"/>
  <cols>
    <col min="1" max="1" width="5.33203125" style="2" customWidth="1"/>
    <col min="2" max="2" width="79.109375" style="1" customWidth="1"/>
    <col min="3" max="3" width="64.33203125" style="1" customWidth="1"/>
    <col min="4" max="4" width="12.7773437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55" t="s">
        <v>26</v>
      </c>
      <c r="I1" s="55"/>
    </row>
    <row r="2" spans="1:10" x14ac:dyDescent="0.4">
      <c r="B2" s="67" t="s">
        <v>0</v>
      </c>
      <c r="C2" s="67"/>
      <c r="D2" s="67"/>
      <c r="E2" s="67"/>
      <c r="F2" s="67"/>
      <c r="G2" s="67"/>
      <c r="H2" s="67"/>
      <c r="I2" s="67"/>
    </row>
    <row r="4" spans="1:10" ht="29.25" customHeight="1" x14ac:dyDescent="0.4">
      <c r="A4" s="82" t="s">
        <v>27</v>
      </c>
      <c r="B4" s="82"/>
      <c r="C4" s="82"/>
      <c r="D4" s="82"/>
      <c r="E4" s="82"/>
      <c r="F4" s="82"/>
      <c r="G4" s="82"/>
      <c r="H4" s="82"/>
      <c r="I4" s="14"/>
    </row>
    <row r="5" spans="1:10" ht="20.25" customHeight="1" x14ac:dyDescent="0.4">
      <c r="A5" s="83" t="s">
        <v>1</v>
      </c>
      <c r="B5" s="84"/>
      <c r="C5" s="85"/>
      <c r="D5" s="71" t="s">
        <v>2</v>
      </c>
      <c r="E5" s="71"/>
      <c r="F5" s="71"/>
      <c r="G5" s="71"/>
      <c r="H5" s="71"/>
      <c r="I5" s="71"/>
      <c r="J5" s="36"/>
    </row>
    <row r="6" spans="1:10" ht="20.25" customHeight="1" x14ac:dyDescent="0.4">
      <c r="A6" s="86"/>
      <c r="B6" s="87"/>
      <c r="C6" s="88"/>
      <c r="D6" s="71" t="s">
        <v>3</v>
      </c>
      <c r="E6" s="71"/>
      <c r="F6" s="71"/>
      <c r="G6" s="71"/>
      <c r="H6" s="71"/>
      <c r="I6" s="71"/>
      <c r="J6" s="36"/>
    </row>
    <row r="7" spans="1:10" ht="29.4" customHeight="1" x14ac:dyDescent="0.4">
      <c r="A7" s="89"/>
      <c r="B7" s="90"/>
      <c r="C7" s="91"/>
      <c r="D7" s="71" t="s">
        <v>4</v>
      </c>
      <c r="E7" s="71"/>
      <c r="F7" s="71"/>
      <c r="G7" s="71"/>
      <c r="H7" s="71"/>
      <c r="I7" s="71"/>
      <c r="J7" s="36"/>
    </row>
    <row r="8" spans="1:10" ht="49.95" customHeight="1" x14ac:dyDescent="0.4">
      <c r="A8" s="92" t="s">
        <v>5</v>
      </c>
      <c r="B8" s="93"/>
      <c r="C8" s="94"/>
      <c r="D8" s="72" t="s">
        <v>6</v>
      </c>
      <c r="E8" s="72"/>
      <c r="F8" s="72"/>
      <c r="G8" s="72"/>
      <c r="H8" s="72"/>
      <c r="I8" s="72"/>
      <c r="J8" s="37"/>
    </row>
    <row r="9" spans="1:10" ht="83.4" customHeight="1" x14ac:dyDescent="0.4">
      <c r="A9" s="95" t="s">
        <v>29</v>
      </c>
      <c r="B9" s="95"/>
      <c r="C9" s="95"/>
      <c r="D9" s="95"/>
      <c r="E9" s="95"/>
      <c r="F9" s="95"/>
      <c r="G9" s="95"/>
      <c r="H9" s="95"/>
      <c r="I9" s="95"/>
    </row>
    <row r="10" spans="1:10" ht="12" customHeight="1" thickBot="1" x14ac:dyDescent="0.45">
      <c r="A10" s="1"/>
    </row>
    <row r="11" spans="1:10" ht="20.25" customHeight="1" x14ac:dyDescent="0.4">
      <c r="A11" s="56" t="s">
        <v>7</v>
      </c>
      <c r="B11" s="59" t="s">
        <v>8</v>
      </c>
      <c r="C11" s="60"/>
      <c r="D11" s="73" t="s">
        <v>28</v>
      </c>
      <c r="E11" s="76" t="s">
        <v>9</v>
      </c>
      <c r="F11" s="99" t="s">
        <v>10</v>
      </c>
      <c r="G11" s="102" t="s">
        <v>11</v>
      </c>
      <c r="H11" s="96" t="s">
        <v>12</v>
      </c>
      <c r="I11" s="96" t="s">
        <v>13</v>
      </c>
    </row>
    <row r="12" spans="1:10" x14ac:dyDescent="0.4">
      <c r="A12" s="57"/>
      <c r="B12" s="61"/>
      <c r="C12" s="62"/>
      <c r="D12" s="74"/>
      <c r="E12" s="77"/>
      <c r="F12" s="100"/>
      <c r="G12" s="103"/>
      <c r="H12" s="97"/>
      <c r="I12" s="97"/>
    </row>
    <row r="13" spans="1:10" s="3" customFormat="1" ht="29.4" customHeight="1" x14ac:dyDescent="0.4">
      <c r="A13" s="57"/>
      <c r="B13" s="63"/>
      <c r="C13" s="64"/>
      <c r="D13" s="74"/>
      <c r="E13" s="77"/>
      <c r="F13" s="100"/>
      <c r="G13" s="103"/>
      <c r="H13" s="98"/>
      <c r="I13" s="98"/>
    </row>
    <row r="14" spans="1:10" s="4" customFormat="1" ht="43.95" customHeight="1" thickBot="1" x14ac:dyDescent="0.45">
      <c r="A14" s="58"/>
      <c r="B14" s="15" t="s">
        <v>14</v>
      </c>
      <c r="C14" s="23" t="s">
        <v>15</v>
      </c>
      <c r="D14" s="75"/>
      <c r="E14" s="78"/>
      <c r="F14" s="101"/>
      <c r="G14" s="104"/>
      <c r="H14" s="33" t="s">
        <v>16</v>
      </c>
      <c r="I14" s="16" t="s">
        <v>16</v>
      </c>
    </row>
    <row r="15" spans="1:10" s="4" customFormat="1" ht="255" customHeight="1" x14ac:dyDescent="0.4">
      <c r="A15" s="17">
        <v>1</v>
      </c>
      <c r="B15" s="51" t="s">
        <v>55</v>
      </c>
      <c r="C15" s="24"/>
      <c r="D15" s="49" t="s">
        <v>50</v>
      </c>
      <c r="E15" s="50">
        <v>1000</v>
      </c>
      <c r="F15" s="26"/>
      <c r="G15" s="34">
        <f>E15*F15</f>
        <v>0</v>
      </c>
      <c r="H15" s="18"/>
      <c r="I15" s="18"/>
    </row>
    <row r="16" spans="1:10" s="4" customFormat="1" ht="222" x14ac:dyDescent="0.4">
      <c r="A16" s="19">
        <v>2</v>
      </c>
      <c r="B16" s="52" t="s">
        <v>54</v>
      </c>
      <c r="C16" s="25"/>
      <c r="D16" s="49" t="s">
        <v>50</v>
      </c>
      <c r="E16" s="50">
        <f>'[1]Чикаленко, 30'!$D$15+[1]Виконкомівська!$D$15+[1]Мартусівка!$D$15</f>
        <v>150</v>
      </c>
      <c r="F16" s="27"/>
      <c r="G16" s="28">
        <f t="shared" ref="G16:G19" si="0">E16*F16</f>
        <v>0</v>
      </c>
      <c r="H16" s="20"/>
      <c r="I16" s="20"/>
    </row>
    <row r="17" spans="1:257" s="4" customFormat="1" ht="255.6" customHeight="1" x14ac:dyDescent="0.4">
      <c r="A17" s="19">
        <v>3</v>
      </c>
      <c r="B17" s="53" t="s">
        <v>53</v>
      </c>
      <c r="C17" s="25"/>
      <c r="D17" s="49" t="s">
        <v>50</v>
      </c>
      <c r="E17" s="50">
        <f>[1]Мартусівка!$D$16+[1]Виконкомівська!$D$16+'[1]Чикаленко, 30'!$D$16</f>
        <v>120</v>
      </c>
      <c r="F17" s="27"/>
      <c r="G17" s="28">
        <f t="shared" si="0"/>
        <v>0</v>
      </c>
      <c r="H17" s="20"/>
      <c r="I17" s="20"/>
    </row>
    <row r="18" spans="1:257" s="4" customFormat="1" ht="249" x14ac:dyDescent="0.4">
      <c r="A18" s="19">
        <v>4</v>
      </c>
      <c r="B18" s="53" t="s">
        <v>52</v>
      </c>
      <c r="C18" s="25"/>
      <c r="D18" s="49" t="s">
        <v>50</v>
      </c>
      <c r="E18" s="50">
        <f>[1]Мартусівка!$D$17</f>
        <v>30</v>
      </c>
      <c r="F18" s="27"/>
      <c r="G18" s="28">
        <f t="shared" si="0"/>
        <v>0</v>
      </c>
      <c r="H18" s="20"/>
      <c r="I18" s="20"/>
    </row>
    <row r="19" spans="1:257" s="4" customFormat="1" ht="296.39999999999998" customHeight="1" thickBot="1" x14ac:dyDescent="0.45">
      <c r="A19" s="19">
        <v>5</v>
      </c>
      <c r="B19" s="53" t="s">
        <v>51</v>
      </c>
      <c r="C19" s="25"/>
      <c r="D19" s="49" t="s">
        <v>50</v>
      </c>
      <c r="E19" s="50">
        <f>[1]Мартусівка!$D$18+[1]Виконкомівська!$D$17+'[1]Чикаленко, 30'!$D$17</f>
        <v>450</v>
      </c>
      <c r="F19" s="27"/>
      <c r="G19" s="28">
        <f t="shared" si="0"/>
        <v>0</v>
      </c>
      <c r="H19" s="20"/>
      <c r="I19" s="20"/>
    </row>
    <row r="20" spans="1:257" ht="21.6" thickBot="1" x14ac:dyDescent="0.45">
      <c r="A20" s="68" t="s">
        <v>17</v>
      </c>
      <c r="B20" s="69"/>
      <c r="C20" s="69"/>
      <c r="D20" s="69"/>
      <c r="E20" s="70"/>
      <c r="F20" s="65">
        <f>SUM(G15:G19)</f>
        <v>0</v>
      </c>
      <c r="G20" s="66"/>
      <c r="H20" s="21"/>
      <c r="I20" s="22"/>
    </row>
    <row r="21" spans="1:257" x14ac:dyDescent="0.4">
      <c r="A21" s="107" t="s">
        <v>18</v>
      </c>
      <c r="B21" s="107"/>
      <c r="C21" s="107"/>
      <c r="D21" s="107"/>
      <c r="E21" s="107"/>
      <c r="F21" s="107"/>
      <c r="G21" s="107"/>
    </row>
    <row r="22" spans="1:257" x14ac:dyDescent="0.4">
      <c r="A22" s="13" t="s">
        <v>30</v>
      </c>
      <c r="B22" s="29"/>
      <c r="C22" s="29"/>
    </row>
    <row r="23" spans="1:257" x14ac:dyDescent="0.4">
      <c r="A23" s="29"/>
      <c r="B23" s="29"/>
      <c r="C23" s="29"/>
    </row>
    <row r="24" spans="1:257" x14ac:dyDescent="0.4">
      <c r="A24" s="106" t="s">
        <v>19</v>
      </c>
      <c r="B24" s="106"/>
      <c r="C24" s="106"/>
      <c r="D24" s="106"/>
      <c r="E24" s="106"/>
      <c r="F24" s="106"/>
      <c r="G24" s="106"/>
      <c r="H24" s="106"/>
      <c r="I24" s="106"/>
    </row>
    <row r="25" spans="1:257" ht="27.6" customHeight="1" x14ac:dyDescent="0.4">
      <c r="A25" s="79" t="s">
        <v>31</v>
      </c>
      <c r="B25" s="79"/>
      <c r="C25" s="79"/>
      <c r="D25" s="79"/>
      <c r="E25" s="79"/>
      <c r="F25" s="79"/>
      <c r="G25" s="79"/>
      <c r="H25" s="79"/>
      <c r="I25" s="79"/>
      <c r="J25" s="79"/>
    </row>
    <row r="26" spans="1:257" ht="27.6" customHeight="1" x14ac:dyDescent="0.4">
      <c r="A26" s="54" t="s">
        <v>32</v>
      </c>
      <c r="B26" s="54"/>
      <c r="C26" s="54"/>
      <c r="D26" s="54"/>
      <c r="E26" s="54"/>
      <c r="F26" s="54"/>
      <c r="G26" s="38"/>
      <c r="H26" s="38"/>
      <c r="I26" s="38"/>
    </row>
    <row r="27" spans="1:257" x14ac:dyDescent="0.4">
      <c r="A27" s="32" t="s">
        <v>20</v>
      </c>
      <c r="B27" s="32"/>
      <c r="C27" s="32"/>
      <c r="D27" s="32"/>
      <c r="E27" s="32"/>
      <c r="F27" s="32"/>
      <c r="G27" s="32"/>
      <c r="H27" s="32"/>
      <c r="I27" s="32"/>
    </row>
    <row r="28" spans="1:257" x14ac:dyDescent="0.4">
      <c r="A28" s="80" t="s">
        <v>21</v>
      </c>
      <c r="B28" s="80"/>
      <c r="C28" s="80"/>
      <c r="D28" s="80"/>
      <c r="E28" s="80"/>
      <c r="F28" s="80"/>
      <c r="G28" s="80"/>
      <c r="H28" s="80"/>
      <c r="I28" s="80"/>
    </row>
    <row r="29" spans="1:257" s="9" customFormat="1" ht="13.8" x14ac:dyDescent="0.25">
      <c r="A29" s="105" t="s">
        <v>33</v>
      </c>
      <c r="B29" s="105"/>
      <c r="C29" s="105"/>
      <c r="D29" s="105"/>
      <c r="E29" s="105"/>
      <c r="F29" s="105"/>
      <c r="G29" s="105"/>
      <c r="H29" s="105"/>
      <c r="I29" s="105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</row>
    <row r="30" spans="1:257" ht="23.4" customHeight="1" x14ac:dyDescent="0.4">
      <c r="A30" s="80" t="s">
        <v>22</v>
      </c>
      <c r="B30" s="80"/>
      <c r="C30" s="80"/>
      <c r="D30" s="80"/>
      <c r="E30" s="80"/>
      <c r="F30" s="80"/>
      <c r="G30" s="80"/>
      <c r="H30" s="80"/>
      <c r="I30" s="80"/>
    </row>
    <row r="31" spans="1:257" x14ac:dyDescent="0.4">
      <c r="A31" s="35" t="s">
        <v>25</v>
      </c>
      <c r="B31" s="32"/>
      <c r="C31" s="32"/>
      <c r="D31" s="32"/>
      <c r="E31" s="32"/>
      <c r="F31" s="32"/>
      <c r="G31" s="32"/>
      <c r="H31" s="32"/>
      <c r="I31" s="32"/>
    </row>
    <row r="33" spans="1:257" s="9" customFormat="1" ht="13.8" x14ac:dyDescent="0.25">
      <c r="A33" s="6"/>
      <c r="B33" s="31" t="s">
        <v>23</v>
      </c>
      <c r="C33" s="30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5.6" x14ac:dyDescent="0.3">
      <c r="A34" s="12"/>
      <c r="B34" s="81" t="s">
        <v>24</v>
      </c>
      <c r="C34" s="8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30"/>
      <c r="C35" s="30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11"/>
      <c r="C38" s="11"/>
      <c r="D38" s="11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28">
    <mergeCell ref="A30:I30"/>
    <mergeCell ref="B34:C34"/>
    <mergeCell ref="A4:H4"/>
    <mergeCell ref="A5:C7"/>
    <mergeCell ref="A8:C8"/>
    <mergeCell ref="A9:I9"/>
    <mergeCell ref="I11:I13"/>
    <mergeCell ref="F11:F14"/>
    <mergeCell ref="G11:G14"/>
    <mergeCell ref="H11:H13"/>
    <mergeCell ref="A29:I29"/>
    <mergeCell ref="A24:I24"/>
    <mergeCell ref="A28:I28"/>
    <mergeCell ref="A21:G21"/>
    <mergeCell ref="A26:F26"/>
    <mergeCell ref="H1:I1"/>
    <mergeCell ref="A11:A14"/>
    <mergeCell ref="B11:C13"/>
    <mergeCell ref="F20:G20"/>
    <mergeCell ref="B2:I2"/>
    <mergeCell ref="A20:E20"/>
    <mergeCell ref="D5:I5"/>
    <mergeCell ref="D6:I6"/>
    <mergeCell ref="D7:I7"/>
    <mergeCell ref="D8:I8"/>
    <mergeCell ref="D11:D14"/>
    <mergeCell ref="E11:E14"/>
    <mergeCell ref="A25:J25"/>
  </mergeCells>
  <phoneticPr fontId="12" type="noConversion"/>
  <pageMargins left="0.11811023622047245" right="0.11811023622047245" top="0" bottom="0" header="0.31496062992125984" footer="0.31496062992125984"/>
  <pageSetup paperSize="9" scale="5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4E56-09A6-4771-9070-FDBC47D1CFA1}">
  <sheetPr>
    <pageSetUpPr fitToPage="1"/>
  </sheetPr>
  <dimension ref="B1:F26"/>
  <sheetViews>
    <sheetView topLeftCell="A9" zoomScale="85" zoomScaleNormal="85" workbookViewId="0">
      <selection activeCell="I20" sqref="I20"/>
    </sheetView>
  </sheetViews>
  <sheetFormatPr defaultRowHeight="14.4" x14ac:dyDescent="0.3"/>
  <cols>
    <col min="1" max="1" width="2.5546875" customWidth="1"/>
    <col min="2" max="2" width="7.44140625" customWidth="1"/>
    <col min="3" max="3" width="27.5546875" customWidth="1"/>
    <col min="4" max="4" width="52.109375" customWidth="1"/>
    <col min="5" max="5" width="39.44140625" customWidth="1"/>
  </cols>
  <sheetData>
    <row r="1" spans="2:6" hidden="1" x14ac:dyDescent="0.3">
      <c r="B1" s="39"/>
    </row>
    <row r="2" spans="2:6" ht="18" hidden="1" x14ac:dyDescent="0.35">
      <c r="F2" s="40"/>
    </row>
    <row r="3" spans="2:6" ht="18" hidden="1" x14ac:dyDescent="0.35">
      <c r="F3" s="41"/>
    </row>
    <row r="4" spans="2:6" ht="18" hidden="1" x14ac:dyDescent="0.35">
      <c r="F4" s="40"/>
    </row>
    <row r="5" spans="2:6" hidden="1" x14ac:dyDescent="0.3"/>
    <row r="6" spans="2:6" ht="18" hidden="1" x14ac:dyDescent="0.35">
      <c r="F6" s="40"/>
    </row>
    <row r="7" spans="2:6" hidden="1" x14ac:dyDescent="0.3"/>
    <row r="8" spans="2:6" hidden="1" x14ac:dyDescent="0.3"/>
    <row r="9" spans="2:6" ht="30" customHeight="1" x14ac:dyDescent="0.3">
      <c r="E9" s="42" t="s">
        <v>34</v>
      </c>
    </row>
    <row r="11" spans="2:6" ht="15.6" x14ac:dyDescent="0.3">
      <c r="B11" s="43"/>
      <c r="C11" s="43"/>
      <c r="D11" s="43"/>
      <c r="E11" s="43"/>
    </row>
    <row r="12" spans="2:6" ht="36.6" customHeight="1" x14ac:dyDescent="0.3">
      <c r="B12" s="108" t="s">
        <v>35</v>
      </c>
      <c r="C12" s="108"/>
      <c r="D12" s="108"/>
      <c r="E12" s="108"/>
    </row>
    <row r="13" spans="2:6" x14ac:dyDescent="0.3">
      <c r="B13" s="44" t="s">
        <v>36</v>
      </c>
      <c r="C13" s="44" t="s">
        <v>37</v>
      </c>
      <c r="D13" s="45" t="s">
        <v>38</v>
      </c>
      <c r="E13" s="45" t="s">
        <v>39</v>
      </c>
    </row>
    <row r="14" spans="2:6" ht="27.6" x14ac:dyDescent="0.3">
      <c r="B14" s="46">
        <v>1</v>
      </c>
      <c r="C14" s="47" t="s">
        <v>40</v>
      </c>
      <c r="D14" s="48" t="s">
        <v>43</v>
      </c>
      <c r="E14" s="48" t="s">
        <v>41</v>
      </c>
    </row>
    <row r="15" spans="2:6" ht="27.6" x14ac:dyDescent="0.3">
      <c r="B15" s="46">
        <f>B14+1</f>
        <v>2</v>
      </c>
      <c r="C15" s="47" t="s">
        <v>40</v>
      </c>
      <c r="D15" s="48" t="s">
        <v>44</v>
      </c>
      <c r="E15" s="48" t="s">
        <v>41</v>
      </c>
    </row>
    <row r="16" spans="2:6" ht="27.6" x14ac:dyDescent="0.3">
      <c r="B16" s="46">
        <f t="shared" ref="B16:B26" si="0">B15+1</f>
        <v>3</v>
      </c>
      <c r="C16" s="47" t="s">
        <v>40</v>
      </c>
      <c r="D16" s="48" t="s">
        <v>45</v>
      </c>
      <c r="E16" s="48" t="s">
        <v>41</v>
      </c>
    </row>
    <row r="17" spans="2:5" ht="27.6" x14ac:dyDescent="0.3">
      <c r="B17" s="46">
        <f t="shared" si="0"/>
        <v>4</v>
      </c>
      <c r="C17" s="47" t="s">
        <v>40</v>
      </c>
      <c r="D17" s="48" t="s">
        <v>46</v>
      </c>
      <c r="E17" s="48" t="s">
        <v>41</v>
      </c>
    </row>
    <row r="18" spans="2:5" ht="27.6" x14ac:dyDescent="0.3">
      <c r="B18" s="46">
        <f t="shared" si="0"/>
        <v>5</v>
      </c>
      <c r="C18" s="47" t="s">
        <v>40</v>
      </c>
      <c r="D18" s="48" t="s">
        <v>43</v>
      </c>
      <c r="E18" s="48" t="s">
        <v>42</v>
      </c>
    </row>
    <row r="19" spans="2:5" ht="27.6" x14ac:dyDescent="0.3">
      <c r="B19" s="46">
        <f t="shared" si="0"/>
        <v>6</v>
      </c>
      <c r="C19" s="47" t="s">
        <v>40</v>
      </c>
      <c r="D19" s="48" t="s">
        <v>44</v>
      </c>
      <c r="E19" s="48" t="s">
        <v>42</v>
      </c>
    </row>
    <row r="20" spans="2:5" ht="27.6" x14ac:dyDescent="0.3">
      <c r="B20" s="46">
        <f t="shared" si="0"/>
        <v>7</v>
      </c>
      <c r="C20" s="47" t="s">
        <v>40</v>
      </c>
      <c r="D20" s="48" t="s">
        <v>45</v>
      </c>
      <c r="E20" s="48" t="s">
        <v>42</v>
      </c>
    </row>
    <row r="21" spans="2:5" ht="27.6" x14ac:dyDescent="0.3">
      <c r="B21" s="46">
        <f t="shared" si="0"/>
        <v>8</v>
      </c>
      <c r="C21" s="47" t="s">
        <v>40</v>
      </c>
      <c r="D21" s="48" t="s">
        <v>46</v>
      </c>
      <c r="E21" s="48" t="s">
        <v>42</v>
      </c>
    </row>
    <row r="22" spans="2:5" ht="27.6" x14ac:dyDescent="0.3">
      <c r="B22" s="46">
        <f t="shared" si="0"/>
        <v>9</v>
      </c>
      <c r="C22" s="47" t="s">
        <v>40</v>
      </c>
      <c r="D22" s="48" t="s">
        <v>47</v>
      </c>
      <c r="E22" s="48" t="s">
        <v>49</v>
      </c>
    </row>
    <row r="23" spans="2:5" ht="27.6" x14ac:dyDescent="0.3">
      <c r="B23" s="46">
        <f t="shared" si="0"/>
        <v>10</v>
      </c>
      <c r="C23" s="47" t="s">
        <v>40</v>
      </c>
      <c r="D23" s="48" t="s">
        <v>44</v>
      </c>
      <c r="E23" s="48" t="s">
        <v>49</v>
      </c>
    </row>
    <row r="24" spans="2:5" ht="27.6" x14ac:dyDescent="0.3">
      <c r="B24" s="46">
        <f t="shared" si="0"/>
        <v>11</v>
      </c>
      <c r="C24" s="47" t="s">
        <v>40</v>
      </c>
      <c r="D24" s="48" t="s">
        <v>45</v>
      </c>
      <c r="E24" s="48" t="s">
        <v>49</v>
      </c>
    </row>
    <row r="25" spans="2:5" ht="27.6" x14ac:dyDescent="0.3">
      <c r="B25" s="46">
        <f t="shared" si="0"/>
        <v>12</v>
      </c>
      <c r="C25" s="47" t="s">
        <v>40</v>
      </c>
      <c r="D25" s="48" t="s">
        <v>48</v>
      </c>
      <c r="E25" s="48" t="s">
        <v>49</v>
      </c>
    </row>
    <row r="26" spans="2:5" ht="27.6" x14ac:dyDescent="0.3">
      <c r="B26" s="46">
        <f t="shared" si="0"/>
        <v>13</v>
      </c>
      <c r="C26" s="47" t="s">
        <v>40</v>
      </c>
      <c r="D26" s="48" t="s">
        <v>46</v>
      </c>
      <c r="E26" s="48" t="s">
        <v>49</v>
      </c>
    </row>
  </sheetData>
  <mergeCells count="1">
    <mergeCell ref="B12:E12"/>
  </mergeCells>
  <pageMargins left="0.25" right="0.25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Пропозиція_товари</vt:lpstr>
      <vt:lpstr>Додаток 2. Розподіл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2024-11-18T08:54:37Z</dcterms:modified>
  <cp:category/>
  <cp:contentStatus/>
</cp:coreProperties>
</file>